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mediambient\PLANS RESIDUS\Calculadora_pressupost_municipal\"/>
    </mc:Choice>
  </mc:AlternateContent>
  <xr:revisionPtr revIDLastSave="0" documentId="13_ncr:1_{07B0C110-CB59-4A32-A330-3E94993886ED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INTRODUCCIÓ" sheetId="1" r:id="rId1"/>
    <sheet name="RECOLLIDA" sheetId="2" r:id="rId2"/>
    <sheet name="TRACTAMENT" sheetId="3" r:id="rId3"/>
    <sheet name="DEIXALLERIA" sheetId="4" r:id="rId4"/>
    <sheet name="COMPOSTATGE" sheetId="5" r:id="rId5"/>
    <sheet name="CAMPANYES" sheetId="6" r:id="rId6"/>
    <sheet name="ALTRES DESPESES" sheetId="7" r:id="rId7"/>
    <sheet name="PRESSUPOST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" i="2" l="1"/>
  <c r="H14" i="2"/>
  <c r="H13" i="2"/>
  <c r="H12" i="2"/>
  <c r="H11" i="2"/>
  <c r="H10" i="2"/>
  <c r="H9" i="2"/>
  <c r="H8" i="2"/>
  <c r="H7" i="2"/>
  <c r="I57" i="3"/>
  <c r="I56" i="3"/>
  <c r="H11" i="3"/>
  <c r="H10" i="3"/>
  <c r="H9" i="3"/>
  <c r="H8" i="3"/>
  <c r="H7" i="3"/>
  <c r="H29" i="3"/>
  <c r="H33" i="3" l="1"/>
  <c r="H32" i="3"/>
  <c r="H31" i="3"/>
  <c r="H30" i="3"/>
  <c r="E29" i="3" l="1"/>
  <c r="I30" i="3"/>
  <c r="I17" i="3"/>
  <c r="I31" i="7"/>
  <c r="H8" i="7"/>
  <c r="H7" i="7"/>
  <c r="I21" i="7"/>
  <c r="I22" i="7"/>
  <c r="I23" i="7"/>
  <c r="I24" i="7"/>
  <c r="I25" i="7"/>
  <c r="I26" i="7"/>
  <c r="I27" i="7"/>
  <c r="I28" i="7"/>
  <c r="I16" i="7"/>
  <c r="I21" i="6"/>
  <c r="H8" i="6"/>
  <c r="H7" i="6"/>
  <c r="I39" i="5"/>
  <c r="I38" i="5"/>
  <c r="H10" i="5"/>
  <c r="H9" i="5"/>
  <c r="H8" i="5"/>
  <c r="H7" i="5"/>
  <c r="I55" i="4"/>
  <c r="I54" i="4"/>
  <c r="H11" i="4"/>
  <c r="H10" i="4"/>
  <c r="H9" i="4"/>
  <c r="H8" i="4"/>
  <c r="H7" i="4"/>
  <c r="I89" i="2"/>
  <c r="I29" i="5"/>
  <c r="I46" i="3"/>
  <c r="I85" i="2"/>
  <c r="I76" i="2"/>
  <c r="I22" i="2"/>
  <c r="I51" i="3"/>
  <c r="I29" i="3" l="1"/>
  <c r="E31" i="3"/>
  <c r="I20" i="7"/>
  <c r="H78" i="2"/>
  <c r="H77" i="2"/>
  <c r="I75" i="2"/>
  <c r="I42" i="2"/>
  <c r="I43" i="2"/>
  <c r="I44" i="2"/>
  <c r="I45" i="2"/>
  <c r="I21" i="2"/>
  <c r="I84" i="2"/>
  <c r="I86" i="2"/>
  <c r="I15" i="7"/>
  <c r="I14" i="7"/>
  <c r="I13" i="7"/>
  <c r="I18" i="6"/>
  <c r="I14" i="6"/>
  <c r="I13" i="6"/>
  <c r="I36" i="5"/>
  <c r="I35" i="5"/>
  <c r="I34" i="5"/>
  <c r="I33" i="5"/>
  <c r="I28" i="5"/>
  <c r="I24" i="5"/>
  <c r="I23" i="5"/>
  <c r="I19" i="5"/>
  <c r="I18" i="5"/>
  <c r="I17" i="5"/>
  <c r="I16" i="5"/>
  <c r="I52" i="4"/>
  <c r="I51" i="4"/>
  <c r="I50" i="4"/>
  <c r="I49" i="4"/>
  <c r="I48" i="4"/>
  <c r="I47" i="4"/>
  <c r="I46" i="4"/>
  <c r="I45" i="4"/>
  <c r="I41" i="4"/>
  <c r="I40" i="4"/>
  <c r="I39" i="4"/>
  <c r="I38" i="4"/>
  <c r="I33" i="4"/>
  <c r="I32" i="4"/>
  <c r="I28" i="4"/>
  <c r="I27" i="4"/>
  <c r="I23" i="4"/>
  <c r="I22" i="4"/>
  <c r="I21" i="4"/>
  <c r="I20" i="4"/>
  <c r="I19" i="4"/>
  <c r="I18" i="4"/>
  <c r="I17" i="4"/>
  <c r="I16" i="4"/>
  <c r="H52" i="3"/>
  <c r="I52" i="3" s="1"/>
  <c r="H50" i="3"/>
  <c r="I50" i="3" s="1"/>
  <c r="I45" i="3"/>
  <c r="I41" i="3"/>
  <c r="I40" i="3"/>
  <c r="I39" i="3"/>
  <c r="I33" i="3"/>
  <c r="I25" i="3"/>
  <c r="I24" i="3"/>
  <c r="I23" i="3"/>
  <c r="I22" i="3"/>
  <c r="I21" i="3"/>
  <c r="I20" i="3"/>
  <c r="I19" i="3"/>
  <c r="I18" i="3"/>
  <c r="I16" i="3"/>
  <c r="I79" i="2"/>
  <c r="I78" i="2"/>
  <c r="I77" i="2"/>
  <c r="I70" i="2"/>
  <c r="I69" i="2"/>
  <c r="I68" i="2"/>
  <c r="I67" i="2"/>
  <c r="I66" i="2"/>
  <c r="I65" i="2"/>
  <c r="I59" i="2"/>
  <c r="H58" i="2"/>
  <c r="I58" i="2" s="1"/>
  <c r="I88" i="2" s="1"/>
  <c r="H57" i="2"/>
  <c r="I57" i="2" s="1"/>
  <c r="H56" i="2"/>
  <c r="I56" i="2" s="1"/>
  <c r="H55" i="2"/>
  <c r="I55" i="2" s="1"/>
  <c r="I51" i="2"/>
  <c r="I50" i="2"/>
  <c r="I49" i="2"/>
  <c r="I41" i="2"/>
  <c r="I37" i="2"/>
  <c r="I36" i="2"/>
  <c r="I35" i="2"/>
  <c r="I34" i="2"/>
  <c r="I30" i="2"/>
  <c r="I29" i="2"/>
  <c r="I28" i="2"/>
  <c r="I27" i="2"/>
  <c r="I23" i="2"/>
  <c r="I20" i="2"/>
  <c r="E19" i="8" l="1"/>
  <c r="E21" i="8" s="1"/>
  <c r="E24" i="8" s="1"/>
  <c r="I31" i="3"/>
  <c r="I32" i="3"/>
  <c r="I22" i="6"/>
  <c r="B28" i="8" s="1"/>
  <c r="E12" i="8" l="1"/>
  <c r="E11" i="8"/>
  <c r="I40" i="5"/>
  <c r="B27" i="8" s="1"/>
  <c r="E10" i="8"/>
  <c r="E13" i="8" l="1"/>
  <c r="E25" i="8" s="1"/>
  <c r="E26" i="8" s="1"/>
  <c r="I32" i="7"/>
  <c r="B29" i="8" s="1"/>
  <c r="I56" i="4"/>
  <c r="B26" i="8" s="1"/>
  <c r="I58" i="3"/>
  <c r="B25" i="8" s="1"/>
  <c r="I90" i="2"/>
  <c r="B24" i="8" s="1"/>
  <c r="E14" i="8" l="1"/>
</calcChain>
</file>

<file path=xl/sharedStrings.xml><?xml version="1.0" encoding="utf-8"?>
<sst xmlns="http://schemas.openxmlformats.org/spreadsheetml/2006/main" count="503" uniqueCount="261">
  <si>
    <t>PRESSUPOST DE GESTIÓ DELS RESIDUS MUNICIPALS</t>
  </si>
  <si>
    <t>Per a calcular  el pressupost municipal per a la gestió de residus cal tenir en compte:</t>
  </si>
  <si>
    <t>El tractament dels residus mitjançant gestors autoritzats</t>
  </si>
  <si>
    <t>La gestió de la deixalleria (si escau)</t>
  </si>
  <si>
    <t>La gestió dels compostadors casolans i comunitaris (si escau)</t>
  </si>
  <si>
    <t>Les campanyes de comunicació per millorar la recollida selectiva</t>
  </si>
  <si>
    <t>Acrònims emprats:</t>
  </si>
  <si>
    <t>CTR</t>
  </si>
  <si>
    <t>Centre de Tractament de Residus de l'Alt Empordà (Pedret i Marzà)</t>
  </si>
  <si>
    <t>FORM</t>
  </si>
  <si>
    <t>Fracció Orgànica dels Residus Municipals</t>
  </si>
  <si>
    <t>SCRAP</t>
  </si>
  <si>
    <t>Sistema Col·lectiu de Responsabilitat Ampliada del Productor (regulat a la Ley 22/2011): Ecoembes, OFIRAEE, etc.</t>
  </si>
  <si>
    <t>ARC</t>
  </si>
  <si>
    <t>Agència de Residus de Catalunya</t>
  </si>
  <si>
    <t>CCAE</t>
  </si>
  <si>
    <t>Consell Comarcal de l'Alt Empordà</t>
  </si>
  <si>
    <t>Càrrega posterior</t>
  </si>
  <si>
    <t>Sistema de recollida de contenidors amb rodes</t>
  </si>
  <si>
    <t>Càrrega bilateral</t>
  </si>
  <si>
    <t>Sistema de recollida de contenidors tipus Easy o similar</t>
  </si>
  <si>
    <t>1. Recollida de residus</t>
  </si>
  <si>
    <t>DEFINICIÓ DELS SERVEIS/ COSTOS UNITARIS</t>
  </si>
  <si>
    <t>Import</t>
  </si>
  <si>
    <t>Recollida de la fracció resta i voluminosos</t>
  </si>
  <si>
    <t>Recollida selectiva (paper, vidre i envasos)</t>
  </si>
  <si>
    <t>Recollida de FORM</t>
  </si>
  <si>
    <t>Recollida de poda fora de la deixalleria</t>
  </si>
  <si>
    <t>Recollida de residus comercials</t>
  </si>
  <si>
    <t>Retorn econòmic per la recollida de residus</t>
  </si>
  <si>
    <t>Neteja de contenidors</t>
  </si>
  <si>
    <t>Seguiment dels serveis</t>
  </si>
  <si>
    <t>Serveis complementaris</t>
  </si>
  <si>
    <t>1. Recollida de resta i voluminosos</t>
  </si>
  <si>
    <t>Càlcul de despeses</t>
  </si>
  <si>
    <t>Concepte</t>
  </si>
  <si>
    <t>Preu unitari</t>
  </si>
  <si>
    <t>Unitats</t>
  </si>
  <si>
    <t>Quantitat</t>
  </si>
  <si>
    <t>Cost</t>
  </si>
  <si>
    <t>Recollida porta a porta de resta</t>
  </si>
  <si>
    <t>Recollida de resta en contenidors</t>
  </si>
  <si>
    <t>2. Recollida selectiva</t>
  </si>
  <si>
    <t>Fracció Paper-cartró</t>
  </si>
  <si>
    <t>tona</t>
  </si>
  <si>
    <t>Fracció Vidre</t>
  </si>
  <si>
    <t>Fracció Envasos</t>
  </si>
  <si>
    <t>Finançament anual de contenidors de selectiva</t>
  </si>
  <si>
    <t>contenidor</t>
  </si>
  <si>
    <t>3. Recollida d’orgànica</t>
  </si>
  <si>
    <t>Recollida porta a porta d’orgànica</t>
  </si>
  <si>
    <t>anual</t>
  </si>
  <si>
    <t>Recollida de contenidors de càrrega bilateral</t>
  </si>
  <si>
    <t>contenidor buidat</t>
  </si>
  <si>
    <t>Recollida de contenidors de càrrega posterior</t>
  </si>
  <si>
    <t>Finançament anual de contenidors de FORM</t>
  </si>
  <si>
    <t>4. Recollida de poda fora de la deixalleria</t>
  </si>
  <si>
    <t>Recollida en punts específics i delimitats</t>
  </si>
  <si>
    <t>Recollida de caixa gran</t>
  </si>
  <si>
    <t>Recollida en un punt d’apilament</t>
  </si>
  <si>
    <t>Recollida porta a porta</t>
  </si>
  <si>
    <t>Recollida en contenidors exclusius al carrer</t>
  </si>
  <si>
    <t>5. Recollida de resdius comercials</t>
  </si>
  <si>
    <t>Recollida porta a porta de cartró</t>
  </si>
  <si>
    <t>establiment</t>
  </si>
  <si>
    <t>Recollida en un punt d’acumulació de cartró</t>
  </si>
  <si>
    <t>recollida</t>
  </si>
  <si>
    <t>Recollida porta a porta d'orgànica</t>
  </si>
  <si>
    <t>Retorn venda Paper-cartró (CCAE)*</t>
  </si>
  <si>
    <t>Retorn SCRAP Vidre (CCAE)*</t>
  </si>
  <si>
    <t>Retorn SCRAP Envasos (CCAE)*</t>
  </si>
  <si>
    <t>Retorn de cànon per recollida de FORM (ARC)**</t>
  </si>
  <si>
    <t>tona recollida</t>
  </si>
  <si>
    <t>Retorn de cànon per recollida de tèxtil (ARC)</t>
  </si>
  <si>
    <t>7. Neteja de contenidors</t>
  </si>
  <si>
    <t>Fracció</t>
  </si>
  <si>
    <t>*Núm. neteges anuals</t>
  </si>
  <si>
    <t>Núm. contenidors</t>
  </si>
  <si>
    <t>Fracció Resta</t>
  </si>
  <si>
    <t>Fracció FORM de càrrega bilateral</t>
  </si>
  <si>
    <t>Fracció FORM de càrrega posterior</t>
  </si>
  <si>
    <t>*Segons cada contracte de serveis.</t>
  </si>
  <si>
    <t>8. Seguiment dels serveis</t>
  </si>
  <si>
    <t>habitant</t>
  </si>
  <si>
    <t>Recollida de FORM en contenidors</t>
  </si>
  <si>
    <t>*Recollida porta a porta comercial</t>
  </si>
  <si>
    <t>9. Serveis complementaris</t>
  </si>
  <si>
    <t>Unitat</t>
  </si>
  <si>
    <t>Contenidors temporals per festes i actes</t>
  </si>
  <si>
    <t>per acte</t>
  </si>
  <si>
    <t>Altres serveis municipals (vigilància, manteniment tancats, etc)</t>
  </si>
  <si>
    <t>Ingressos</t>
  </si>
  <si>
    <t>Despeses</t>
  </si>
  <si>
    <t>Despesa total</t>
  </si>
  <si>
    <t>2. Tractament de residus</t>
  </si>
  <si>
    <t>Tractament dels residus en el Centre de Tractament de Residus (CTR) de l’Alt Empordà gestionat pel Consell Comarcal</t>
  </si>
  <si>
    <t>Taxa de residus gestionada per l’Agència de Residus de Catalunya (ARC)</t>
  </si>
  <si>
    <t>Tractament de la FORM en compostador comunitari</t>
  </si>
  <si>
    <t>Trituració de poda (d’origen municipal o domiciliari)</t>
  </si>
  <si>
    <t>Retorns econòmics del cànon de residus</t>
  </si>
  <si>
    <t>1. Tarifa regulada pel CCAE</t>
  </si>
  <si>
    <t>Segons instal·lació de tractament del CTR</t>
  </si>
  <si>
    <t>Quantitat (tones)</t>
  </si>
  <si>
    <t>Voluminosos</t>
  </si>
  <si>
    <t>Planta de resta</t>
  </si>
  <si>
    <t>Resta</t>
  </si>
  <si>
    <t>Planta de compostatge:</t>
  </si>
  <si>
    <t>cost fix FORM</t>
  </si>
  <si>
    <t>cost variable FORM (impropis 0-5%)</t>
  </si>
  <si>
    <t xml:space="preserve">Segons informe de caracterització disponible al Meu Espai web del CCAE </t>
  </si>
  <si>
    <t>cost variable FORM (impropis 5-10%)</t>
  </si>
  <si>
    <t>cost variable FORM (impropis 10-15%)</t>
  </si>
  <si>
    <t>cost variable FORM (impropis 15-20%)</t>
  </si>
  <si>
    <t>Restes de jardineria</t>
  </si>
  <si>
    <t>Jardineria</t>
  </si>
  <si>
    <t>poda estructurant</t>
  </si>
  <si>
    <t>Poda</t>
  </si>
  <si>
    <t>Impost de residus</t>
  </si>
  <si>
    <t>tones</t>
  </si>
  <si>
    <t>Fracció orgànica</t>
  </si>
  <si>
    <t>3. Tractament de la FORM en compostador comunitari</t>
  </si>
  <si>
    <t>Despesa de manteniment, energia i reparacions</t>
  </si>
  <si>
    <t>Dedicació del personal municipal</t>
  </si>
  <si>
    <t>hora</t>
  </si>
  <si>
    <t>Material estructurant (pellet o serradures)</t>
  </si>
  <si>
    <t>4. Trituració de poda</t>
  </si>
  <si>
    <t>Servei extern de trituració</t>
  </si>
  <si>
    <t>5. Retorns econòmics (no publicats: estimació)</t>
  </si>
  <si>
    <t>Retorn de impost per tractament de poda estructurant al CTR</t>
  </si>
  <si>
    <t>*Import variable en funció del percentatge d’impropis de la FORM.</t>
  </si>
  <si>
    <t>3. Deixalleria o minideixalleria municipal(si escau)</t>
  </si>
  <si>
    <t>Gestió de residus (recollida i tractament)</t>
  </si>
  <si>
    <t>Recollida de residus (sense cost de tractament)</t>
  </si>
  <si>
    <t>Retorn dels SIG</t>
  </si>
  <si>
    <t>Seguiment del servei</t>
  </si>
  <si>
    <t>Manteniment de la deixalleria</t>
  </si>
  <si>
    <t>1. Gestió de residus (recollida i tractament)</t>
  </si>
  <si>
    <t>Gestió dels residus especials</t>
  </si>
  <si>
    <t>Gestió de pneumàtics</t>
  </si>
  <si>
    <t>Gestió de fusta</t>
  </si>
  <si>
    <t>Gestió de runa</t>
  </si>
  <si>
    <t>Gestió d’altres fraccions</t>
  </si>
  <si>
    <t>Manipulació en la recollida de residus especials mal classificats</t>
  </si>
  <si>
    <t>dia</t>
  </si>
  <si>
    <t>Lloguer de la biotrituradora del CCAE</t>
  </si>
  <si>
    <t>2. Recollida de residus</t>
  </si>
  <si>
    <t>Voluminosos en deixalleria</t>
  </si>
  <si>
    <t>Poda en deixalleria</t>
  </si>
  <si>
    <t>3. Retorn dels SCRAP (no publicat: estimació)</t>
  </si>
  <si>
    <t>Taifa unitària</t>
  </si>
  <si>
    <t>Retorn de cànon per residus especials</t>
  </si>
  <si>
    <t>Kg</t>
  </si>
  <si>
    <t>Retorn econòmic d’altres SIG (només per a municipis que no formen part de la Xarxa de deixalleries del CCAE*</t>
  </si>
  <si>
    <t>euros</t>
  </si>
  <si>
    <t>*Exemples SIG: piles, RAEE, etc</t>
  </si>
  <si>
    <t>4. Seguiment del servei</t>
  </si>
  <si>
    <t>Tarifa unitària</t>
  </si>
  <si>
    <t>Quota de la Xarxa de deixalleries del CCAE</t>
  </si>
  <si>
    <t>Nova impressió de targetes d’usuaris</t>
  </si>
  <si>
    <t xml:space="preserve"> per targeta</t>
  </si>
  <si>
    <t>5. Manteniment de la deixalleria</t>
  </si>
  <si>
    <t>Actuacions preventives</t>
  </si>
  <si>
    <t>Actuacions correctives</t>
  </si>
  <si>
    <t>Vigilància i seguretat</t>
  </si>
  <si>
    <t>Subministrament d’elements d’emmagatzematge (big-bags i palets)</t>
  </si>
  <si>
    <t>unitat</t>
  </si>
  <si>
    <t>Material Equips de Protecció Individual (EPI)</t>
  </si>
  <si>
    <t>Cost de funcionament (electricitat, aigua...)</t>
  </si>
  <si>
    <t>Dedicació de personal</t>
  </si>
  <si>
    <t>Altres</t>
  </si>
  <si>
    <t>4. Servei comarcal de compostatge (si escau)</t>
  </si>
  <si>
    <t>Compostatge casolà</t>
  </si>
  <si>
    <t>Compostatge comunitari</t>
  </si>
  <si>
    <t>Compostatge comunitari mecanitzat</t>
  </si>
  <si>
    <t>Retorns econòmics</t>
  </si>
  <si>
    <t>1. Compostatge casolà</t>
  </si>
  <si>
    <t>Implantació nou compostador individual</t>
  </si>
  <si>
    <t>compostador</t>
  </si>
  <si>
    <t>Seguiment anual de compostador individual</t>
  </si>
  <si>
    <t>Tapa de compostador</t>
  </si>
  <si>
    <t>tapa</t>
  </si>
  <si>
    <t>Varilles del compostador</t>
  </si>
  <si>
    <t>varilla</t>
  </si>
  <si>
    <t>2. Compostatge comunitari</t>
  </si>
  <si>
    <t>Implantació nou compostador comunitari</t>
  </si>
  <si>
    <t>Seguiment anual de compostador comunitari</t>
  </si>
  <si>
    <t>3. Compostatge comunitari mecanitzat</t>
  </si>
  <si>
    <t>Si la FORM no surt del municipi (gestió exclusiva mitjançant compostatge)</t>
  </si>
  <si>
    <t>compostador individual</t>
  </si>
  <si>
    <t>Si la FORM no surt del municipi (gestió exclusiva mitajançant compostatge)</t>
  </si>
  <si>
    <t>compostador comunitari</t>
  </si>
  <si>
    <t>Si es tracta la FORM a un gestor extern o al CTR (el compostatge és complementari)</t>
  </si>
  <si>
    <t>5. Campanyes de comunicació</t>
  </si>
  <si>
    <t>Campanya general de sensibilització</t>
  </si>
  <si>
    <t>Campanya per comerços</t>
  </si>
  <si>
    <t>1. Campanya general</t>
  </si>
  <si>
    <t>2. Campanya per comerços</t>
  </si>
  <si>
    <t>Campanya informativa (no inclou el material)</t>
  </si>
  <si>
    <t>per establiment</t>
  </si>
  <si>
    <t>6. Altres serveis contractats per l'ajuntament</t>
  </si>
  <si>
    <t>Serveis contractats directament per l’ajuntament</t>
  </si>
  <si>
    <t>Altres despeses relacionades</t>
  </si>
  <si>
    <t>1. Serveis d’execució directa</t>
  </si>
  <si>
    <t>Recollides puntuals directes i/o extraordinàries</t>
  </si>
  <si>
    <t>Recollida de residus en parcs o zones de lleure</t>
  </si>
  <si>
    <t>Recollida i neteja d'abocaments incontrolats</t>
  </si>
  <si>
    <t>2. Altres despeses relacionades</t>
  </si>
  <si>
    <t>Municipi:</t>
  </si>
  <si>
    <t>Núm. habitants:</t>
  </si>
  <si>
    <t>Despeses previstes</t>
  </si>
  <si>
    <t>Programa</t>
  </si>
  <si>
    <t>Capítol</t>
  </si>
  <si>
    <t>Recollida de residus</t>
  </si>
  <si>
    <t>Gestió dels residus sòlids urbans</t>
  </si>
  <si>
    <t>Tractament dels residus</t>
  </si>
  <si>
    <t>DESPESES TOTAL</t>
  </si>
  <si>
    <t>Despesa per habitant:</t>
  </si>
  <si>
    <t>Ingressos previstos</t>
  </si>
  <si>
    <t>Taxa del servei de recollida d’escombraries</t>
  </si>
  <si>
    <t>Transferències corrents dels retorns econòmics</t>
  </si>
  <si>
    <t>Subvencions per a la gestió dels residus municipals</t>
  </si>
  <si>
    <t>INGRESSOS TOTAL</t>
  </si>
  <si>
    <t>Recollida</t>
  </si>
  <si>
    <t>Tractament</t>
  </si>
  <si>
    <t>Deixalleria</t>
  </si>
  <si>
    <t>Balanç econòmic</t>
  </si>
  <si>
    <t>Compostatge</t>
  </si>
  <si>
    <t>Campanyes</t>
  </si>
  <si>
    <t>viatge</t>
  </si>
  <si>
    <t>Recollida de caixa de voluminosos</t>
  </si>
  <si>
    <t>*Si es realitza la recollida comercial de cartró, de FORM o ambdues: indicar la quantitat 1.</t>
  </si>
  <si>
    <t>7. Pressupost anual exercici 2026</t>
  </si>
  <si>
    <t>4. Retorn econòmic (estimació)</t>
  </si>
  <si>
    <t>6. Retorn econòmic (estimació)</t>
  </si>
  <si>
    <t>PERÍODE 2027</t>
  </si>
  <si>
    <t>jornada</t>
  </si>
  <si>
    <t>Subminsitraments de materials i/o contenidors</t>
  </si>
  <si>
    <t>Retorn de impost per tractament de FORM*</t>
  </si>
  <si>
    <t>Grau d’assoliment del percentatge de recollida** selectiva</t>
  </si>
  <si>
    <t>Targeta bàsica</t>
  </si>
  <si>
    <t>Targeta bàsica i impressió de dades</t>
  </si>
  <si>
    <t>Seguiment tècnic</t>
  </si>
  <si>
    <t>Implantació nou compostador mecànic</t>
  </si>
  <si>
    <t>Campanya d'implantació de nou servei</t>
  </si>
  <si>
    <t>Campanya de sensibilització suplementària</t>
  </si>
  <si>
    <t>Recollida concertada d'andròmines</t>
  </si>
  <si>
    <t>Residus directes a l'abocador</t>
  </si>
  <si>
    <t>Planta de voluminosos</t>
  </si>
  <si>
    <t>2. Impost sobre residus regulat per l’ARC (IVA 10% no inclòs)</t>
  </si>
  <si>
    <t>Voluminosos a l'abocador</t>
  </si>
  <si>
    <t>Voluminosos a planta*</t>
  </si>
  <si>
    <t>Fracció Resta**</t>
  </si>
  <si>
    <t>*Tipus impostiiu 60 €/t. Només s’aplica al rebuig que surt de la planta amb destí al dipòsit controlat (70% dels residus entrats).</t>
  </si>
  <si>
    <t>**Tipus impositiu 60 €/t. Només s’aplica al rebuig que surt de la planta amb destí al dipòsit controlat (78% dels residus entrats).</t>
  </si>
  <si>
    <t>La recollida de tots els residus</t>
  </si>
  <si>
    <t>Altres conceptes que gestiona l'ajuntament</t>
  </si>
  <si>
    <t>L'ajuntament ha d'omplir les caselles en groc de cada fulla amb les dades del municipi</t>
  </si>
  <si>
    <r>
      <t xml:space="preserve">INSTRUCCIONS:
En aquesta plantilla hi trobareu una metodologia general per a calcular el pressupost per a la gestió dels residus municipals del vostre municipi. Des de l'any 2025, és obligatori cobrir el 100% de la despesa de la gestió dels residus municipals mitjançant una taxa o prestació patrimonial no tributària, d'acord amb la Llei 7/2022, de 8 d'abril, de residus i sòls contaminats per a una economia circular.
No cal omplir tots els camps, només aquells que corresponguin als serveis prestats al vostre municipi. Si necessiteu dades sobre el nombre de contenidors i/o quantitats de residus de l'any anterior, les podeu consultar al web de l'àrea de medi ambient (https://mediambient-altemporda.org/) o al vostre espai de l'extranet del Consell Comarcal (https://meuespai.mediambient-altemporda.org/Login.aspx).
</t>
    </r>
    <r>
      <rPr>
        <b/>
        <sz val="11"/>
        <color rgb="FF000000"/>
        <rFont val="Century Gothic (Cuerpo)"/>
        <charset val="1"/>
      </rPr>
      <t xml:space="preserve">Les tarifes dels serveis prestats pel Consell Comarcal ja es troben incloses a cada fulla. En el cas de serveis específics del Consell Comarcal o de serveis contractats directament per l'ajuntament, podeu afegir la despesa de l'anualitat anterior com a referència.
</t>
    </r>
    <r>
      <rPr>
        <sz val="11"/>
        <color rgb="FF000000"/>
        <rFont val="Century Gothic (Cuerpo)"/>
        <charset val="1"/>
      </rPr>
      <t xml:space="preserve">
Les tarifes dels retorns de cànon gestionats per l’Agència de Residus de Catalunya són estimats, atès que s’aprovaran al març de 2027.</t>
    </r>
  </si>
  <si>
    <t>**Import estimat. L'ARC realitzarà el càlcul de forma automàtica a partir de les dades introduïdes a l'aplicatiu SDR.</t>
  </si>
  <si>
    <t>**El preu unitari és variable en funció dels impropis i del tipus de municipi (determinat a la Guia de retorn de cànon de l'ARC).</t>
  </si>
  <si>
    <t>*El retorn econòmic dels SCRAP es bonifica en la mateixa factura del servei comarcal de recollida. Import variable segons mercat.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</si>
</sst>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403];[Red]\-#,##0.00\ [$€-403]"/>
    <numFmt numFmtId="165" formatCode="#,##0.00&quot; €&quot;;[Red]\-#,##0.00&quot; €&quot;"/>
    <numFmt numFmtId="166" formatCode="_-* #,##0.00&quot; €&quot;_-;\-* #,##0.00&quot; €&quot;_-;_-* \-??&quot; €&quot;_-;_-@_-"/>
    <numFmt numFmtId="167" formatCode="#,##0.00_ ;[Red]\-#,##0.00\ "/>
  </numFmts>
  <fonts count="34">
    <font>
      <sz val="10"/>
      <color theme="1"/>
      <name val="Arial"/>
      <family val="2"/>
      <charset val="1"/>
    </font>
    <font>
      <b/>
      <sz val="12"/>
      <color rgb="FFFFFFFF"/>
      <name val="Century Gothic"/>
      <family val="2"/>
      <charset val="1"/>
    </font>
    <font>
      <b/>
      <sz val="12"/>
      <color rgb="FF000000"/>
      <name val="Century Gothic"/>
      <family val="2"/>
      <charset val="1"/>
    </font>
    <font>
      <sz val="12"/>
      <color rgb="FFCC0000"/>
      <name val="Century Gothic"/>
      <family val="2"/>
      <charset val="1"/>
    </font>
    <font>
      <sz val="12"/>
      <color rgb="FF000000"/>
      <name val="Century Gothic"/>
      <family val="2"/>
      <charset val="1"/>
    </font>
    <font>
      <i/>
      <sz val="12"/>
      <color rgb="FF808080"/>
      <name val="Century Gothic"/>
      <family val="2"/>
      <charset val="1"/>
    </font>
    <font>
      <sz val="12"/>
      <color rgb="FF006600"/>
      <name val="Century Gothic"/>
      <family val="2"/>
      <charset val="1"/>
    </font>
    <font>
      <b/>
      <sz val="18"/>
      <color rgb="FF000000"/>
      <name val="Century Gothic"/>
      <family val="2"/>
      <charset val="1"/>
    </font>
    <font>
      <b/>
      <sz val="24"/>
      <color rgb="FF000000"/>
      <name val="Century Gothic"/>
      <family val="2"/>
      <charset val="1"/>
    </font>
    <font>
      <u/>
      <sz val="12"/>
      <color rgb="FF0000EE"/>
      <name val="Century Gothic"/>
      <family val="2"/>
      <charset val="1"/>
    </font>
    <font>
      <sz val="12"/>
      <color rgb="FF333333"/>
      <name val="Century Gothic"/>
      <family val="2"/>
      <charset val="1"/>
    </font>
    <font>
      <b/>
      <i/>
      <u/>
      <sz val="12"/>
      <color rgb="FF000000"/>
      <name val="Century Gothic"/>
      <family val="2"/>
      <charset val="1"/>
    </font>
    <font>
      <b/>
      <sz val="16"/>
      <color rgb="FFFFFFFF"/>
      <name val="Century Gothic1"/>
      <charset val="1"/>
    </font>
    <font>
      <b/>
      <u/>
      <sz val="20"/>
      <color rgb="FF000000"/>
      <name val="Century Gothic1"/>
      <charset val="1"/>
    </font>
    <font>
      <b/>
      <u/>
      <sz val="11"/>
      <color rgb="FF000000"/>
      <name val="Century Gothic"/>
      <family val="2"/>
      <charset val="1"/>
    </font>
    <font>
      <sz val="11"/>
      <color rgb="FF000000"/>
      <name val="Century Gothic"/>
      <family val="2"/>
      <charset val="1"/>
    </font>
    <font>
      <sz val="8"/>
      <color rgb="FF000000"/>
      <name val="Century Gothic"/>
      <family val="2"/>
      <charset val="1"/>
    </font>
    <font>
      <sz val="12"/>
      <color rgb="FFFFFFFF"/>
      <name val="Century Gothic"/>
      <family val="2"/>
      <charset val="1"/>
    </font>
    <font>
      <b/>
      <sz val="11"/>
      <color rgb="FF000000"/>
      <name val="Century Gothic"/>
      <family val="2"/>
      <charset val="1"/>
    </font>
    <font>
      <sz val="11"/>
      <color rgb="FF000000"/>
      <name val="Century Gothic (Cuerpo)"/>
      <charset val="1"/>
    </font>
    <font>
      <b/>
      <sz val="11"/>
      <color rgb="FF000000"/>
      <name val="Century Gothic (Cuerpo)"/>
      <charset val="1"/>
    </font>
    <font>
      <sz val="10"/>
      <color rgb="FF000000"/>
      <name val="Century Gothic"/>
      <family val="2"/>
      <charset val="1"/>
    </font>
    <font>
      <u/>
      <sz val="10"/>
      <color rgb="FF000000"/>
      <name val="Century Gothic"/>
      <family val="2"/>
      <charset val="1"/>
    </font>
    <font>
      <sz val="11"/>
      <color rgb="FFFFFFFF"/>
      <name val="Century Gothic"/>
      <family val="2"/>
      <charset val="1"/>
    </font>
    <font>
      <b/>
      <sz val="11"/>
      <color rgb="FFFFFFFF"/>
      <name val="Century Gothic"/>
      <family val="2"/>
      <charset val="1"/>
    </font>
    <font>
      <i/>
      <sz val="10"/>
      <color rgb="FF000000"/>
      <name val="Century Gothic"/>
      <family val="2"/>
      <charset val="1"/>
    </font>
    <font>
      <b/>
      <sz val="12"/>
      <name val="Century Gothic"/>
      <family val="2"/>
      <charset val="1"/>
    </font>
    <font>
      <sz val="9"/>
      <color rgb="FFFF0000"/>
      <name val="Century Gothic"/>
      <family val="2"/>
      <charset val="1"/>
    </font>
    <font>
      <sz val="11"/>
      <name val="Century Gothic"/>
      <family val="2"/>
      <charset val="1"/>
    </font>
    <font>
      <i/>
      <sz val="10"/>
      <name val="Century Gothic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rgb="FFFF0000"/>
      <name val="Century Gothic"/>
      <family val="2"/>
      <charset val="1"/>
    </font>
    <font>
      <sz val="8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BE3D6"/>
      </patternFill>
    </fill>
    <fill>
      <patternFill patternType="solid">
        <fgColor rgb="FFFFCCCC"/>
        <bgColor rgb="FFFBE3D6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D7"/>
      </patternFill>
    </fill>
    <fill>
      <patternFill patternType="solid">
        <fgColor rgb="FF006561"/>
        <bgColor rgb="FF156082"/>
      </patternFill>
    </fill>
    <fill>
      <patternFill patternType="solid">
        <fgColor rgb="FF539EA1"/>
        <bgColor rgb="FF808080"/>
      </patternFill>
    </fill>
    <fill>
      <patternFill patternType="solid">
        <fgColor rgb="FFFFFFD7"/>
        <bgColor rgb="FFFFFFCC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166" fontId="31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0" borderId="0" applyBorder="0" applyProtection="0"/>
    <xf numFmtId="0" fontId="1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2" fillId="0" borderId="0" applyBorder="0" applyProtection="0"/>
    <xf numFmtId="0" fontId="9" fillId="0" borderId="0" applyBorder="0" applyProtection="0"/>
    <xf numFmtId="0" fontId="10" fillId="8" borderId="1" applyProtection="0"/>
    <xf numFmtId="0" fontId="11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3" fillId="0" borderId="0" applyBorder="0" applyProtection="0"/>
    <xf numFmtId="9" fontId="31" fillId="0" borderId="0" applyFont="0" applyFill="0" applyBorder="0" applyAlignment="0" applyProtection="0"/>
  </cellStyleXfs>
  <cellXfs count="144">
    <xf numFmtId="0" fontId="0" fillId="0" borderId="0" xfId="0"/>
    <xf numFmtId="0" fontId="4" fillId="0" borderId="0" xfId="7" applyBorder="1" applyProtection="1"/>
    <xf numFmtId="0" fontId="12" fillId="0" borderId="0" xfId="7" applyFont="1" applyBorder="1" applyAlignment="1" applyProtection="1">
      <alignment vertical="center"/>
    </xf>
    <xf numFmtId="0" fontId="13" fillId="0" borderId="0" xfId="7" applyFont="1" applyBorder="1" applyAlignment="1" applyProtection="1">
      <alignment horizontal="center" vertical="center"/>
    </xf>
    <xf numFmtId="0" fontId="14" fillId="0" borderId="0" xfId="7" applyFont="1" applyBorder="1" applyAlignment="1" applyProtection="1">
      <alignment horizontal="center" vertical="center"/>
    </xf>
    <xf numFmtId="0" fontId="15" fillId="0" borderId="0" xfId="7" applyFont="1" applyBorder="1" applyAlignment="1" applyProtection="1">
      <alignment vertical="center"/>
    </xf>
    <xf numFmtId="0" fontId="16" fillId="0" borderId="0" xfId="7" applyFont="1" applyBorder="1" applyAlignment="1" applyProtection="1">
      <alignment vertical="center"/>
    </xf>
    <xf numFmtId="0" fontId="15" fillId="0" borderId="0" xfId="7" applyFont="1" applyBorder="1" applyProtection="1"/>
    <xf numFmtId="0" fontId="15" fillId="0" borderId="0" xfId="7" applyFont="1" applyBorder="1" applyAlignment="1" applyProtection="1">
      <alignment horizontal="center"/>
    </xf>
    <xf numFmtId="0" fontId="15" fillId="0" borderId="0" xfId="7" applyFont="1" applyBorder="1" applyAlignment="1" applyProtection="1">
      <alignment horizontal="left"/>
    </xf>
    <xf numFmtId="0" fontId="15" fillId="0" borderId="4" xfId="7" applyFont="1" applyBorder="1" applyAlignment="1" applyProtection="1">
      <alignment horizontal="center" vertical="center"/>
    </xf>
    <xf numFmtId="0" fontId="15" fillId="0" borderId="6" xfId="7" applyFont="1" applyBorder="1" applyAlignment="1" applyProtection="1">
      <alignment horizontal="center" vertical="center"/>
    </xf>
    <xf numFmtId="0" fontId="15" fillId="0" borderId="0" xfId="7" applyFont="1" applyBorder="1" applyAlignment="1" applyProtection="1">
      <alignment horizontal="center" vertical="center"/>
    </xf>
    <xf numFmtId="0" fontId="15" fillId="0" borderId="0" xfId="7" applyFont="1" applyBorder="1" applyAlignment="1" applyProtection="1">
      <alignment horizontal="left" vertical="center"/>
    </xf>
    <xf numFmtId="0" fontId="18" fillId="0" borderId="0" xfId="7" applyFont="1" applyBorder="1" applyAlignment="1" applyProtection="1">
      <alignment horizontal="left"/>
    </xf>
    <xf numFmtId="0" fontId="18" fillId="0" borderId="0" xfId="7" applyFont="1" applyBorder="1" applyProtection="1"/>
    <xf numFmtId="0" fontId="21" fillId="0" borderId="9" xfId="7" applyFont="1" applyBorder="1" applyProtection="1"/>
    <xf numFmtId="0" fontId="21" fillId="0" borderId="10" xfId="7" applyFont="1" applyBorder="1" applyProtection="1"/>
    <xf numFmtId="0" fontId="21" fillId="0" borderId="11" xfId="7" applyFont="1" applyBorder="1" applyProtection="1"/>
    <xf numFmtId="0" fontId="21" fillId="0" borderId="4" xfId="7" applyFont="1" applyBorder="1" applyProtection="1"/>
    <xf numFmtId="0" fontId="22" fillId="0" borderId="0" xfId="7" applyFont="1" applyBorder="1" applyProtection="1"/>
    <xf numFmtId="0" fontId="21" fillId="0" borderId="0" xfId="7" applyFont="1" applyBorder="1" applyProtection="1"/>
    <xf numFmtId="0" fontId="21" fillId="0" borderId="5" xfId="7" applyFont="1" applyBorder="1" applyProtection="1"/>
    <xf numFmtId="0" fontId="21" fillId="0" borderId="0" xfId="7" applyFont="1" applyBorder="1" applyAlignment="1" applyProtection="1">
      <alignment vertical="center"/>
    </xf>
    <xf numFmtId="0" fontId="21" fillId="0" borderId="6" xfId="7" applyFont="1" applyBorder="1" applyProtection="1"/>
    <xf numFmtId="0" fontId="21" fillId="0" borderId="12" xfId="7" applyFont="1" applyBorder="1" applyProtection="1"/>
    <xf numFmtId="0" fontId="21" fillId="0" borderId="7" xfId="7" applyFont="1" applyBorder="1" applyProtection="1"/>
    <xf numFmtId="0" fontId="14" fillId="0" borderId="0" xfId="7" applyFont="1" applyBorder="1" applyAlignment="1" applyProtection="1">
      <alignment horizontal="center" vertical="center"/>
      <protection hidden="1"/>
    </xf>
    <xf numFmtId="0" fontId="4" fillId="0" borderId="0" xfId="7" applyBorder="1" applyProtection="1">
      <protection hidden="1"/>
    </xf>
    <xf numFmtId="0" fontId="15" fillId="0" borderId="0" xfId="7" applyFont="1" applyBorder="1" applyProtection="1">
      <protection hidden="1"/>
    </xf>
    <xf numFmtId="0" fontId="23" fillId="9" borderId="0" xfId="7" applyFont="1" applyFill="1" applyBorder="1" applyAlignment="1" applyProtection="1">
      <alignment horizontal="right" wrapText="1"/>
      <protection hidden="1"/>
    </xf>
    <xf numFmtId="0" fontId="15" fillId="0" borderId="0" xfId="7" applyFont="1" applyBorder="1" applyAlignment="1" applyProtection="1">
      <alignment horizontal="center" vertical="center"/>
      <protection hidden="1"/>
    </xf>
    <xf numFmtId="164" fontId="15" fillId="0" borderId="0" xfId="7" applyNumberFormat="1" applyFont="1" applyBorder="1" applyProtection="1">
      <protection hidden="1"/>
    </xf>
    <xf numFmtId="0" fontId="23" fillId="10" borderId="13" xfId="7" applyFont="1" applyFill="1" applyBorder="1" applyAlignment="1" applyProtection="1">
      <alignment horizontal="center" vertical="top" wrapText="1"/>
      <protection hidden="1"/>
    </xf>
    <xf numFmtId="0" fontId="23" fillId="10" borderId="14" xfId="7" applyFont="1" applyFill="1" applyBorder="1" applyAlignment="1" applyProtection="1">
      <alignment horizontal="center" vertical="top" wrapText="1"/>
      <protection hidden="1"/>
    </xf>
    <xf numFmtId="0" fontId="15" fillId="0" borderId="0" xfId="7" applyFont="1" applyBorder="1" applyAlignment="1" applyProtection="1">
      <alignment horizontal="center" vertical="top"/>
      <protection hidden="1"/>
    </xf>
    <xf numFmtId="0" fontId="23" fillId="10" borderId="13" xfId="7" applyFont="1" applyFill="1" applyBorder="1" applyAlignment="1" applyProtection="1">
      <alignment horizontal="center" vertical="top"/>
      <protection hidden="1"/>
    </xf>
    <xf numFmtId="0" fontId="23" fillId="10" borderId="15" xfId="7" applyFont="1" applyFill="1" applyBorder="1" applyAlignment="1" applyProtection="1">
      <alignment horizontal="center" vertical="top" wrapText="1"/>
      <protection hidden="1"/>
    </xf>
    <xf numFmtId="0" fontId="15" fillId="0" borderId="0" xfId="7" applyFont="1" applyBorder="1" applyAlignment="1" applyProtection="1">
      <alignment horizontal="center" vertical="top"/>
    </xf>
    <xf numFmtId="164" fontId="15" fillId="11" borderId="14" xfId="7" applyNumberFormat="1" applyFont="1" applyFill="1" applyBorder="1" applyAlignment="1" applyProtection="1">
      <alignment horizontal="center" vertical="center"/>
      <protection locked="0"/>
    </xf>
    <xf numFmtId="0" fontId="15" fillId="11" borderId="13" xfId="7" applyFont="1" applyFill="1" applyBorder="1" applyAlignment="1" applyProtection="1">
      <alignment horizontal="center" vertical="center"/>
      <protection locked="0"/>
    </xf>
    <xf numFmtId="0" fontId="15" fillId="11" borderId="15" xfId="7" applyFont="1" applyFill="1" applyBorder="1" applyAlignment="1" applyProtection="1">
      <alignment horizontal="center" vertical="center"/>
      <protection locked="0"/>
    </xf>
    <xf numFmtId="165" fontId="15" fillId="0" borderId="14" xfId="7" applyNumberFormat="1" applyFont="1" applyBorder="1" applyAlignment="1" applyProtection="1">
      <alignment vertical="center"/>
      <protection hidden="1"/>
    </xf>
    <xf numFmtId="164" fontId="15" fillId="0" borderId="0" xfId="7" applyNumberFormat="1" applyFont="1" applyBorder="1" applyAlignment="1" applyProtection="1">
      <alignment horizontal="center" vertical="center"/>
      <protection hidden="1"/>
    </xf>
    <xf numFmtId="164" fontId="15" fillId="0" borderId="14" xfId="7" applyNumberFormat="1" applyFont="1" applyBorder="1" applyAlignment="1" applyProtection="1">
      <alignment horizontal="center" vertical="center"/>
      <protection hidden="1"/>
    </xf>
    <xf numFmtId="0" fontId="15" fillId="0" borderId="13" xfId="7" applyFont="1" applyBorder="1" applyAlignment="1" applyProtection="1">
      <alignment horizontal="center" vertical="center" wrapText="1"/>
      <protection hidden="1"/>
    </xf>
    <xf numFmtId="0" fontId="15" fillId="0" borderId="15" xfId="7" applyFont="1" applyBorder="1" applyAlignment="1" applyProtection="1">
      <alignment horizontal="center" vertical="center"/>
      <protection hidden="1"/>
    </xf>
    <xf numFmtId="4" fontId="15" fillId="0" borderId="15" xfId="7" applyNumberFormat="1" applyFont="1" applyBorder="1" applyAlignment="1" applyProtection="1">
      <alignment horizontal="center" vertical="center"/>
      <protection hidden="1"/>
    </xf>
    <xf numFmtId="4" fontId="15" fillId="11" borderId="15" xfId="7" applyNumberFormat="1" applyFont="1" applyFill="1" applyBorder="1" applyAlignment="1" applyProtection="1">
      <alignment horizontal="center" vertical="center"/>
      <protection locked="0"/>
    </xf>
    <xf numFmtId="165" fontId="15" fillId="0" borderId="14" xfId="7" applyNumberFormat="1" applyFont="1" applyBorder="1" applyProtection="1">
      <protection hidden="1"/>
    </xf>
    <xf numFmtId="0" fontId="15" fillId="0" borderId="13" xfId="7" applyFont="1" applyBorder="1" applyAlignment="1" applyProtection="1">
      <alignment horizontal="center" vertical="center"/>
      <protection hidden="1"/>
    </xf>
    <xf numFmtId="3" fontId="15" fillId="11" borderId="15" xfId="7" applyNumberFormat="1" applyFont="1" applyFill="1" applyBorder="1" applyAlignment="1" applyProtection="1">
      <alignment horizontal="center" vertical="center"/>
      <protection locked="0"/>
    </xf>
    <xf numFmtId="165" fontId="17" fillId="10" borderId="14" xfId="1" applyNumberFormat="1" applyFont="1" applyFill="1" applyBorder="1" applyAlignment="1" applyProtection="1">
      <alignment horizontal="right" vertical="center"/>
      <protection hidden="1"/>
    </xf>
    <xf numFmtId="165" fontId="26" fillId="0" borderId="14" xfId="1" applyNumberFormat="1" applyFont="1" applyBorder="1" applyAlignment="1" applyProtection="1">
      <alignment horizontal="right" vertical="center"/>
      <protection hidden="1"/>
    </xf>
    <xf numFmtId="0" fontId="4" fillId="0" borderId="0" xfId="7" applyBorder="1" applyAlignment="1" applyProtection="1">
      <alignment vertical="center"/>
      <protection hidden="1"/>
    </xf>
    <xf numFmtId="0" fontId="14" fillId="0" borderId="0" xfId="7" applyFont="1" applyBorder="1" applyProtection="1">
      <protection hidden="1"/>
    </xf>
    <xf numFmtId="0" fontId="14" fillId="0" borderId="0" xfId="7" applyFont="1" applyBorder="1" applyAlignment="1" applyProtection="1">
      <alignment vertical="center"/>
      <protection hidden="1"/>
    </xf>
    <xf numFmtId="0" fontId="15" fillId="0" borderId="0" xfId="7" applyFont="1" applyBorder="1" applyAlignment="1" applyProtection="1">
      <alignment horizontal="left" vertical="top"/>
      <protection hidden="1"/>
    </xf>
    <xf numFmtId="0" fontId="15" fillId="0" borderId="0" xfId="7" applyFont="1" applyBorder="1" applyAlignment="1" applyProtection="1">
      <alignment vertical="center"/>
      <protection hidden="1"/>
    </xf>
    <xf numFmtId="164" fontId="15" fillId="0" borderId="0" xfId="7" applyNumberFormat="1" applyFont="1" applyBorder="1" applyAlignment="1" applyProtection="1">
      <alignment vertical="center"/>
      <protection hidden="1"/>
    </xf>
    <xf numFmtId="0" fontId="17" fillId="10" borderId="13" xfId="7" applyFont="1" applyFill="1" applyBorder="1" applyAlignment="1" applyProtection="1">
      <alignment horizontal="center" vertical="top"/>
      <protection hidden="1"/>
    </xf>
    <xf numFmtId="165" fontId="15" fillId="0" borderId="14" xfId="7" applyNumberFormat="1" applyFont="1" applyBorder="1" applyAlignment="1" applyProtection="1">
      <alignment horizontal="center" vertical="center"/>
      <protection hidden="1"/>
    </xf>
    <xf numFmtId="165" fontId="15" fillId="0" borderId="14" xfId="7" applyNumberFormat="1" applyFont="1" applyBorder="1" applyAlignment="1" applyProtection="1">
      <alignment horizontal="right" vertical="center"/>
      <protection hidden="1"/>
    </xf>
    <xf numFmtId="0" fontId="27" fillId="0" borderId="0" xfId="7" applyFont="1" applyBorder="1" applyAlignment="1" applyProtection="1">
      <alignment vertical="center"/>
      <protection hidden="1"/>
    </xf>
    <xf numFmtId="0" fontId="15" fillId="0" borderId="0" xfId="7" applyFont="1" applyBorder="1" applyAlignment="1" applyProtection="1">
      <alignment vertical="top"/>
      <protection hidden="1"/>
    </xf>
    <xf numFmtId="165" fontId="28" fillId="0" borderId="14" xfId="7" applyNumberFormat="1" applyFont="1" applyBorder="1" applyAlignment="1" applyProtection="1">
      <alignment horizontal="center" vertical="center"/>
      <protection hidden="1"/>
    </xf>
    <xf numFmtId="0" fontId="23" fillId="10" borderId="14" xfId="7" applyFont="1" applyFill="1" applyBorder="1" applyAlignment="1" applyProtection="1">
      <alignment horizontal="center" vertical="center" wrapText="1"/>
      <protection hidden="1"/>
    </xf>
    <xf numFmtId="165" fontId="15" fillId="11" borderId="14" xfId="7" applyNumberFormat="1" applyFont="1" applyFill="1" applyBorder="1" applyAlignment="1" applyProtection="1">
      <alignment horizontal="center" vertical="center"/>
      <protection locked="0"/>
    </xf>
    <xf numFmtId="165" fontId="15" fillId="0" borderId="0" xfId="7" applyNumberFormat="1" applyFont="1" applyBorder="1" applyProtection="1">
      <protection hidden="1"/>
    </xf>
    <xf numFmtId="0" fontId="30" fillId="0" borderId="4" xfId="7" applyFont="1" applyBorder="1" applyAlignment="1" applyProtection="1">
      <alignment horizontal="center" vertical="center"/>
      <protection hidden="1"/>
    </xf>
    <xf numFmtId="0" fontId="15" fillId="0" borderId="0" xfId="7" applyFont="1" applyBorder="1" applyAlignment="1" applyProtection="1">
      <alignment horizontal="left" vertical="center"/>
      <protection hidden="1"/>
    </xf>
    <xf numFmtId="0" fontId="23" fillId="9" borderId="0" xfId="7" applyFont="1" applyFill="1" applyBorder="1" applyAlignment="1" applyProtection="1">
      <alignment horizontal="right" vertical="center" wrapText="1"/>
      <protection hidden="1"/>
    </xf>
    <xf numFmtId="0" fontId="4" fillId="0" borderId="0" xfId="7" applyBorder="1" applyAlignment="1" applyProtection="1">
      <alignment vertical="center"/>
    </xf>
    <xf numFmtId="0" fontId="17" fillId="10" borderId="13" xfId="7" applyFont="1" applyFill="1" applyBorder="1" applyAlignment="1" applyProtection="1">
      <alignment horizontal="center" vertical="center"/>
      <protection hidden="1"/>
    </xf>
    <xf numFmtId="0" fontId="23" fillId="10" borderId="15" xfId="7" applyFont="1" applyFill="1" applyBorder="1" applyAlignment="1" applyProtection="1">
      <alignment horizontal="center" vertical="center" wrapText="1"/>
      <protection hidden="1"/>
    </xf>
    <xf numFmtId="49" fontId="15" fillId="11" borderId="13" xfId="7" applyNumberFormat="1" applyFont="1" applyFill="1" applyBorder="1" applyAlignment="1" applyProtection="1">
      <alignment horizontal="center" vertical="center"/>
      <protection locked="0"/>
    </xf>
    <xf numFmtId="165" fontId="15" fillId="0" borderId="14" xfId="7" applyNumberFormat="1" applyFont="1" applyBorder="1" applyAlignment="1" applyProtection="1">
      <alignment vertical="center"/>
    </xf>
    <xf numFmtId="165" fontId="17" fillId="10" borderId="14" xfId="1" applyNumberFormat="1" applyFont="1" applyFill="1" applyBorder="1" applyAlignment="1" applyProtection="1">
      <alignment horizontal="right" vertical="center"/>
    </xf>
    <xf numFmtId="165" fontId="26" fillId="0" borderId="14" xfId="1" applyNumberFormat="1" applyFont="1" applyBorder="1" applyAlignment="1" applyProtection="1">
      <alignment horizontal="right" vertical="center"/>
    </xf>
    <xf numFmtId="4" fontId="4" fillId="11" borderId="0" xfId="7" applyNumberFormat="1" applyFill="1" applyBorder="1" applyAlignment="1" applyProtection="1">
      <alignment horizontal="left" vertical="center"/>
      <protection locked="0"/>
    </xf>
    <xf numFmtId="4" fontId="4" fillId="0" borderId="0" xfId="7" applyNumberFormat="1" applyBorder="1" applyAlignment="1" applyProtection="1">
      <alignment horizontal="left" vertical="center"/>
      <protection hidden="1"/>
    </xf>
    <xf numFmtId="0" fontId="17" fillId="10" borderId="13" xfId="7" applyFont="1" applyFill="1" applyBorder="1" applyAlignment="1" applyProtection="1">
      <alignment horizontal="center" vertical="center" wrapText="1"/>
      <protection hidden="1"/>
    </xf>
    <xf numFmtId="0" fontId="17" fillId="10" borderId="14" xfId="7" applyFont="1" applyFill="1" applyBorder="1" applyAlignment="1" applyProtection="1">
      <alignment horizontal="right" vertical="center" wrapText="1"/>
      <protection hidden="1"/>
    </xf>
    <xf numFmtId="0" fontId="4" fillId="0" borderId="13" xfId="7" applyBorder="1" applyAlignment="1" applyProtection="1">
      <alignment horizontal="center" vertical="center"/>
      <protection hidden="1"/>
    </xf>
    <xf numFmtId="0" fontId="4" fillId="0" borderId="15" xfId="7" applyBorder="1" applyAlignment="1" applyProtection="1">
      <alignment horizontal="center" vertical="center"/>
      <protection hidden="1"/>
    </xf>
    <xf numFmtId="165" fontId="4" fillId="0" borderId="14" xfId="1" applyNumberFormat="1" applyFont="1" applyBorder="1" applyAlignment="1" applyProtection="1">
      <alignment horizontal="right" vertical="center"/>
      <protection hidden="1"/>
    </xf>
    <xf numFmtId="165" fontId="1" fillId="10" borderId="14" xfId="1" applyNumberFormat="1" applyFont="1" applyFill="1" applyBorder="1" applyAlignment="1" applyProtection="1">
      <alignment horizontal="right" vertical="center"/>
      <protection hidden="1"/>
    </xf>
    <xf numFmtId="0" fontId="4" fillId="0" borderId="0" xfId="7" applyBorder="1" applyAlignment="1" applyProtection="1">
      <alignment horizontal="right" vertical="center"/>
      <protection hidden="1"/>
    </xf>
    <xf numFmtId="165" fontId="4" fillId="0" borderId="0" xfId="7" applyNumberFormat="1" applyBorder="1" applyAlignment="1" applyProtection="1">
      <alignment vertical="center"/>
      <protection hidden="1"/>
    </xf>
    <xf numFmtId="165" fontId="4" fillId="11" borderId="14" xfId="1" applyNumberFormat="1" applyFont="1" applyFill="1" applyBorder="1" applyAlignment="1" applyProtection="1">
      <alignment horizontal="right" vertical="center"/>
      <protection locked="0"/>
    </xf>
    <xf numFmtId="0" fontId="17" fillId="10" borderId="13" xfId="7" applyFont="1" applyFill="1" applyBorder="1" applyAlignment="1" applyProtection="1">
      <alignment horizontal="left" vertical="center" wrapText="1"/>
      <protection hidden="1"/>
    </xf>
    <xf numFmtId="0" fontId="26" fillId="0" borderId="13" xfId="7" applyFont="1" applyBorder="1" applyAlignment="1" applyProtection="1">
      <alignment horizontal="left" vertical="center"/>
      <protection hidden="1"/>
    </xf>
    <xf numFmtId="165" fontId="26" fillId="0" borderId="14" xfId="7" applyNumberFormat="1" applyFont="1" applyBorder="1" applyAlignment="1" applyProtection="1">
      <alignment vertical="center"/>
      <protection hidden="1"/>
    </xf>
    <xf numFmtId="164" fontId="28" fillId="0" borderId="14" xfId="7" applyNumberFormat="1" applyFont="1" applyBorder="1" applyAlignment="1" applyProtection="1">
      <alignment horizontal="center" vertical="center"/>
      <protection hidden="1"/>
    </xf>
    <xf numFmtId="167" fontId="15" fillId="0" borderId="0" xfId="7" applyNumberFormat="1" applyFont="1" applyBorder="1" applyProtection="1">
      <protection hidden="1"/>
    </xf>
    <xf numFmtId="10" fontId="15" fillId="0" borderId="0" xfId="20" applyNumberFormat="1" applyFont="1" applyBorder="1" applyProtection="1">
      <protection hidden="1"/>
    </xf>
    <xf numFmtId="165" fontId="32" fillId="0" borderId="14" xfId="7" applyNumberFormat="1" applyFont="1" applyBorder="1" applyAlignment="1" applyProtection="1">
      <alignment horizontal="center" vertical="center"/>
      <protection hidden="1"/>
    </xf>
    <xf numFmtId="0" fontId="4" fillId="0" borderId="15" xfId="7" applyBorder="1" applyAlignment="1" applyProtection="1">
      <alignment horizontal="left" vertical="center" wrapText="1"/>
      <protection hidden="1"/>
    </xf>
    <xf numFmtId="0" fontId="1" fillId="10" borderId="13" xfId="7" applyFont="1" applyFill="1" applyBorder="1" applyAlignment="1" applyProtection="1">
      <alignment horizontal="right" vertical="center" wrapText="1"/>
      <protection hidden="1"/>
    </xf>
    <xf numFmtId="0" fontId="4" fillId="0" borderId="0" xfId="7" applyBorder="1" applyAlignment="1" applyProtection="1">
      <alignment horizontal="right" vertical="center"/>
      <protection hidden="1"/>
    </xf>
    <xf numFmtId="0" fontId="1" fillId="9" borderId="8" xfId="7" applyFont="1" applyFill="1" applyBorder="1" applyAlignment="1" applyProtection="1">
      <alignment horizontal="center" vertical="center" wrapText="1"/>
      <protection hidden="1"/>
    </xf>
    <xf numFmtId="0" fontId="17" fillId="10" borderId="13" xfId="7" applyFont="1" applyFill="1" applyBorder="1" applyAlignment="1" applyProtection="1">
      <alignment horizontal="center" vertical="center" wrapText="1"/>
      <protection hidden="1"/>
    </xf>
    <xf numFmtId="0" fontId="4" fillId="0" borderId="13" xfId="7" applyBorder="1" applyAlignment="1" applyProtection="1">
      <alignment horizontal="center" vertical="center"/>
      <protection hidden="1"/>
    </xf>
    <xf numFmtId="0" fontId="12" fillId="9" borderId="0" xfId="7" applyFont="1" applyFill="1" applyBorder="1" applyAlignment="1" applyProtection="1">
      <alignment horizontal="left" vertical="center"/>
      <protection hidden="1"/>
    </xf>
    <xf numFmtId="0" fontId="17" fillId="10" borderId="0" xfId="7" applyFont="1" applyFill="1" applyBorder="1" applyAlignment="1" applyProtection="1">
      <alignment horizontal="left" vertical="center"/>
      <protection hidden="1"/>
    </xf>
    <xf numFmtId="0" fontId="4" fillId="0" borderId="0" xfId="7" applyBorder="1" applyAlignment="1" applyProtection="1">
      <alignment horizontal="right" vertical="center" wrapText="1"/>
      <protection hidden="1"/>
    </xf>
    <xf numFmtId="0" fontId="0" fillId="11" borderId="0" xfId="0" applyFill="1" applyAlignment="1" applyProtection="1">
      <alignment vertical="center"/>
      <protection locked="0"/>
    </xf>
    <xf numFmtId="0" fontId="21" fillId="0" borderId="5" xfId="7" applyFont="1" applyBorder="1" applyAlignment="1" applyProtection="1">
      <alignment horizontal="left"/>
    </xf>
    <xf numFmtId="164" fontId="15" fillId="11" borderId="8" xfId="7" applyNumberFormat="1" applyFont="1" applyFill="1" applyBorder="1" applyAlignment="1" applyProtection="1">
      <alignment horizontal="center" vertical="center" wrapText="1"/>
    </xf>
    <xf numFmtId="0" fontId="19" fillId="0" borderId="8" xfId="7" applyFont="1" applyBorder="1" applyAlignment="1" applyProtection="1">
      <alignment horizontal="left" vertical="center" wrapText="1"/>
    </xf>
    <xf numFmtId="0" fontId="21" fillId="0" borderId="5" xfId="7" applyFont="1" applyBorder="1" applyAlignment="1" applyProtection="1">
      <alignment horizontal="left" wrapText="1"/>
    </xf>
    <xf numFmtId="0" fontId="15" fillId="0" borderId="5" xfId="7" applyFont="1" applyBorder="1" applyAlignment="1" applyProtection="1">
      <alignment horizontal="left" vertical="center"/>
    </xf>
    <xf numFmtId="0" fontId="15" fillId="0" borderId="7" xfId="7" applyFont="1" applyBorder="1" applyAlignment="1" applyProtection="1">
      <alignment horizontal="left" vertical="center"/>
    </xf>
    <xf numFmtId="0" fontId="12" fillId="9" borderId="0" xfId="7" applyFont="1" applyFill="1" applyBorder="1" applyAlignment="1" applyProtection="1">
      <alignment horizontal="left" vertical="center"/>
    </xf>
    <xf numFmtId="0" fontId="17" fillId="10" borderId="0" xfId="7" applyFont="1" applyFill="1" applyBorder="1" applyAlignment="1" applyProtection="1">
      <alignment horizontal="left" vertical="center" wrapText="1"/>
    </xf>
    <xf numFmtId="0" fontId="15" fillId="0" borderId="2" xfId="7" applyFont="1" applyBorder="1" applyAlignment="1" applyProtection="1">
      <alignment horizontal="left" vertical="center"/>
    </xf>
    <xf numFmtId="0" fontId="15" fillId="0" borderId="3" xfId="7" applyFont="1" applyBorder="1" applyAlignment="1" applyProtection="1">
      <alignment horizontal="left" vertical="center"/>
    </xf>
    <xf numFmtId="0" fontId="17" fillId="10" borderId="13" xfId="7" applyFont="1" applyFill="1" applyBorder="1" applyAlignment="1" applyProtection="1">
      <alignment horizontal="left" vertical="center"/>
      <protection hidden="1"/>
    </xf>
    <xf numFmtId="0" fontId="26" fillId="0" borderId="13" xfId="7" applyFont="1" applyBorder="1" applyAlignment="1" applyProtection="1">
      <alignment horizontal="left" vertical="center" wrapText="1"/>
      <protection hidden="1"/>
    </xf>
    <xf numFmtId="0" fontId="15" fillId="0" borderId="13" xfId="7" applyFont="1" applyBorder="1" applyAlignment="1" applyProtection="1">
      <alignment vertical="center" wrapText="1"/>
      <protection hidden="1"/>
    </xf>
    <xf numFmtId="0" fontId="24" fillId="9" borderId="8" xfId="7" applyFont="1" applyFill="1" applyBorder="1" applyAlignment="1" applyProtection="1">
      <alignment horizontal="left" vertical="center" wrapText="1"/>
      <protection hidden="1"/>
    </xf>
    <xf numFmtId="0" fontId="24" fillId="9" borderId="8" xfId="7" applyFont="1" applyFill="1" applyBorder="1" applyAlignment="1" applyProtection="1">
      <alignment horizontal="center" vertical="center"/>
      <protection hidden="1"/>
    </xf>
    <xf numFmtId="0" fontId="23" fillId="10" borderId="13" xfId="7" applyFont="1" applyFill="1" applyBorder="1" applyAlignment="1" applyProtection="1">
      <alignment horizontal="center" vertical="top" wrapText="1"/>
      <protection hidden="1"/>
    </xf>
    <xf numFmtId="0" fontId="15" fillId="0" borderId="13" xfId="7" applyFont="1" applyBorder="1" applyAlignment="1" applyProtection="1">
      <alignment horizontal="left" vertical="center" wrapText="1"/>
      <protection hidden="1"/>
    </xf>
    <xf numFmtId="0" fontId="25" fillId="0" borderId="0" xfId="7" applyFont="1" applyBorder="1" applyAlignment="1" applyProtection="1">
      <alignment wrapText="1"/>
      <protection hidden="1"/>
    </xf>
    <xf numFmtId="0" fontId="25" fillId="0" borderId="0" xfId="7" applyFont="1" applyBorder="1" applyProtection="1">
      <protection hidden="1"/>
    </xf>
    <xf numFmtId="0" fontId="25" fillId="0" borderId="0" xfId="7" applyFont="1" applyBorder="1" applyAlignment="1" applyProtection="1">
      <alignment horizontal="left"/>
      <protection hidden="1"/>
    </xf>
    <xf numFmtId="0" fontId="15" fillId="0" borderId="0" xfId="7" applyFont="1" applyBorder="1" applyAlignment="1" applyProtection="1">
      <alignment horizontal="left" vertical="center" wrapText="1"/>
      <protection hidden="1"/>
    </xf>
    <xf numFmtId="0" fontId="23" fillId="9" borderId="0" xfId="7" applyFont="1" applyFill="1" applyBorder="1" applyAlignment="1" applyProtection="1">
      <alignment horizontal="left" vertical="top" wrapText="1"/>
      <protection hidden="1"/>
    </xf>
    <xf numFmtId="0" fontId="15" fillId="0" borderId="13" xfId="7" applyFont="1" applyBorder="1" applyAlignment="1" applyProtection="1">
      <alignment wrapText="1"/>
      <protection hidden="1"/>
    </xf>
    <xf numFmtId="0" fontId="29" fillId="0" borderId="0" xfId="7" applyFont="1" applyBorder="1" applyAlignment="1" applyProtection="1">
      <alignment horizontal="left" vertical="center" wrapText="1"/>
      <protection hidden="1"/>
    </xf>
    <xf numFmtId="0" fontId="15" fillId="0" borderId="15" xfId="7" applyFont="1" applyBorder="1" applyAlignment="1" applyProtection="1">
      <alignment vertical="center" wrapText="1"/>
      <protection hidden="1"/>
    </xf>
    <xf numFmtId="0" fontId="15" fillId="0" borderId="13" xfId="7" applyFont="1" applyBorder="1" applyAlignment="1" applyProtection="1">
      <alignment horizontal="center" vertical="center" wrapText="1"/>
      <protection hidden="1"/>
    </xf>
    <xf numFmtId="0" fontId="15" fillId="0" borderId="0" xfId="7" applyFont="1" applyBorder="1" applyAlignment="1" applyProtection="1">
      <alignment vertical="center" wrapText="1"/>
      <protection hidden="1"/>
    </xf>
    <xf numFmtId="0" fontId="15" fillId="0" borderId="13" xfId="7" applyFont="1" applyBorder="1" applyAlignment="1" applyProtection="1">
      <alignment horizontal="left" wrapText="1"/>
      <protection hidden="1"/>
    </xf>
    <xf numFmtId="0" fontId="24" fillId="9" borderId="8" xfId="7" applyFont="1" applyFill="1" applyBorder="1" applyAlignment="1" applyProtection="1">
      <alignment horizontal="left" vertical="center" wrapText="1"/>
      <protection locked="0"/>
    </xf>
    <xf numFmtId="0" fontId="15" fillId="0" borderId="0" xfId="7" applyFont="1" applyBorder="1" applyAlignment="1" applyProtection="1">
      <alignment horizontal="left" vertical="top" wrapText="1"/>
      <protection hidden="1"/>
    </xf>
    <xf numFmtId="0" fontId="17" fillId="10" borderId="13" xfId="7" applyFont="1" applyFill="1" applyBorder="1" applyAlignment="1" applyProtection="1">
      <alignment horizontal="left" vertical="center"/>
    </xf>
    <xf numFmtId="0" fontId="26" fillId="0" borderId="13" xfId="7" applyFont="1" applyBorder="1" applyAlignment="1" applyProtection="1">
      <alignment horizontal="left" vertical="center" wrapText="1"/>
    </xf>
    <xf numFmtId="49" fontId="0" fillId="11" borderId="13" xfId="0" applyNumberFormat="1" applyFill="1" applyBorder="1" applyAlignment="1" applyProtection="1">
      <alignment vertical="center"/>
      <protection locked="0"/>
    </xf>
    <xf numFmtId="0" fontId="15" fillId="0" borderId="13" xfId="7" applyFont="1" applyBorder="1" applyAlignment="1" applyProtection="1">
      <alignment horizontal="left" vertical="center" wrapText="1"/>
    </xf>
    <xf numFmtId="0" fontId="23" fillId="10" borderId="13" xfId="7" applyFont="1" applyFill="1" applyBorder="1" applyAlignment="1" applyProtection="1">
      <alignment horizontal="center" vertical="center" wrapText="1"/>
      <protection hidden="1"/>
    </xf>
    <xf numFmtId="0" fontId="23" fillId="9" borderId="0" xfId="7" applyFont="1" applyFill="1" applyBorder="1" applyAlignment="1" applyProtection="1">
      <alignment horizontal="left" vertical="center" wrapText="1"/>
      <protection hidden="1"/>
    </xf>
    <xf numFmtId="0" fontId="25" fillId="0" borderId="0" xfId="7" applyFont="1" applyBorder="1" applyAlignment="1" applyProtection="1">
      <alignment horizontal="left" wrapText="1"/>
      <protection hidden="1"/>
    </xf>
  </cellXfs>
  <cellStyles count="21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Default 9" xfId="7" xr:uid="{00000000-0005-0000-0000-00000B000000}"/>
    <cellStyle name="Error 10" xfId="8" xr:uid="{00000000-0005-0000-0000-00000C000000}"/>
    <cellStyle name="Footnote 11" xfId="9" xr:uid="{00000000-0005-0000-0000-00000D000000}"/>
    <cellStyle name="Good 12" xfId="10" xr:uid="{00000000-0005-0000-0000-00000E000000}"/>
    <cellStyle name="Heading 1 14" xfId="11" xr:uid="{00000000-0005-0000-0000-00000F000000}"/>
    <cellStyle name="Heading 13" xfId="12" xr:uid="{00000000-0005-0000-0000-000010000000}"/>
    <cellStyle name="Heading 2 15" xfId="13" xr:uid="{00000000-0005-0000-0000-000011000000}"/>
    <cellStyle name="Hyperlink 16" xfId="14" xr:uid="{00000000-0005-0000-0000-000012000000}"/>
    <cellStyle name="Moneda" xfId="1" builtinId="4"/>
    <cellStyle name="Normal" xfId="0" builtinId="0"/>
    <cellStyle name="Note 17" xfId="15" xr:uid="{00000000-0005-0000-0000-000013000000}"/>
    <cellStyle name="Porcentaje" xfId="20" builtinId="5"/>
    <cellStyle name="Result 18" xfId="16" xr:uid="{00000000-0005-0000-0000-000014000000}"/>
    <cellStyle name="Status 19" xfId="17" xr:uid="{00000000-0005-0000-0000-000015000000}"/>
    <cellStyle name="Text 20" xfId="18" xr:uid="{00000000-0005-0000-0000-000016000000}"/>
    <cellStyle name="Warning 21" xfId="19" xr:uid="{00000000-0005-0000-0000-00001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808000"/>
      <rgbColor rgb="FF800080"/>
      <rgbColor rgb="FF006561"/>
      <rgbColor rgb="FFB4E5A2"/>
      <rgbColor rgb="FF808080"/>
      <rgbColor rgb="FF9999FF"/>
      <rgbColor rgb="FF993366"/>
      <rgbColor rgb="FFFFFFCC"/>
      <rgbColor rgb="FFFBE3D6"/>
      <rgbColor rgb="FF660066"/>
      <rgbColor rgb="FFF2AA84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156082"/>
      <rgbColor rgb="FF0000FF"/>
      <rgbColor rgb="FF00CCFF"/>
      <rgbColor rgb="FFCCFFFF"/>
      <rgbColor rgb="FFCCFFCC"/>
      <rgbColor rgb="FFFFFFD7"/>
      <rgbColor rgb="FFA6CAEC"/>
      <rgbColor rgb="FFE59EDD"/>
      <rgbColor rgb="FFCC99FF"/>
      <rgbColor rgb="FFFFCCCC"/>
      <rgbColor rgb="FF3366FF"/>
      <rgbColor rgb="FF33CCCC"/>
      <rgbColor rgb="FF99CC00"/>
      <rgbColor rgb="FFFFC000"/>
      <rgbColor rgb="FFFF9900"/>
      <rgbColor rgb="FFFF6600"/>
      <rgbColor rgb="FF595959"/>
      <rgbColor rgb="FF969696"/>
      <rgbColor rgb="FF003366"/>
      <rgbColor rgb="FF539EA1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ca-ES" sz="1050" b="0" u="none" strike="noStrike">
                <a:solidFill>
                  <a:srgbClr val="595959"/>
                </a:solidFill>
                <a:uFillTx/>
                <a:latin typeface="Century Gothic"/>
              </a:rPr>
              <a:t>Pressupost  municipal de residus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955261355855"/>
          <c:y val="0.19488188976377999"/>
          <c:w val="0.44464734078977403"/>
          <c:h val="0.75255905511811005"/>
        </c:manualLayout>
      </c:layout>
      <c:doughnutChart>
        <c:varyColors val="1"/>
        <c:ser>
          <c:idx val="0"/>
          <c:order val="0"/>
          <c:spPr>
            <a:solidFill>
              <a:srgbClr val="156082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A6CAEC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D554-45E7-9E64-DDADAF94F29A}"/>
              </c:ext>
            </c:extLst>
          </c:dPt>
          <c:dPt>
            <c:idx val="1"/>
            <c:bubble3D val="0"/>
            <c:spPr>
              <a:solidFill>
                <a:srgbClr val="E59EDD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D554-45E7-9E64-DDADAF94F29A}"/>
              </c:ext>
            </c:extLst>
          </c:dPt>
          <c:dPt>
            <c:idx val="2"/>
            <c:bubble3D val="0"/>
            <c:spPr>
              <a:solidFill>
                <a:srgbClr val="F2AA84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D554-45E7-9E64-DDADAF94F29A}"/>
              </c:ext>
            </c:extLst>
          </c:dPt>
          <c:dPt>
            <c:idx val="3"/>
            <c:bubble3D val="0"/>
            <c:spPr>
              <a:solidFill>
                <a:srgbClr val="B4E5A2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D554-45E7-9E64-DDADAF94F29A}"/>
              </c:ext>
            </c:extLst>
          </c:dPt>
          <c:dPt>
            <c:idx val="4"/>
            <c:bubble3D val="0"/>
            <c:spPr>
              <a:solidFill>
                <a:srgbClr val="FFC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D554-45E7-9E64-DDADAF94F29A}"/>
              </c:ext>
            </c:extLst>
          </c:dPt>
          <c:dPt>
            <c:idx val="5"/>
            <c:bubble3D val="0"/>
            <c:spPr>
              <a:solidFill>
                <a:srgbClr val="FBE3D6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D554-45E7-9E64-DDADAF94F29A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4-45E7-9E64-DDADAF94F29A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4-45E7-9E64-DDADAF94F29A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4-45E7-9E64-DDADAF94F29A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4-45E7-9E64-DDADAF94F29A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4-45E7-9E64-DDADAF94F29A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900" b="0" u="none" strike="noStrike">
                      <a:solidFill>
                        <a:srgbClr val="404040"/>
                      </a:solidFill>
                      <a:uFillTx/>
                      <a:latin typeface="Aptos Narrow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4-45E7-9E64-DDADAF94F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u="none" strike="noStrike">
                    <a:solidFill>
                      <a:srgbClr val="404040"/>
                    </a:solidFill>
                    <a:uFillTx/>
                    <a:latin typeface="Aptos Narrow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PRESSUPOST!$C$24:$C$29</c:f>
              <c:strCache>
                <c:ptCount val="6"/>
                <c:pt idx="0">
                  <c:v>Recollida</c:v>
                </c:pt>
                <c:pt idx="1">
                  <c:v>Tractament</c:v>
                </c:pt>
                <c:pt idx="2">
                  <c:v>Deixalleria</c:v>
                </c:pt>
                <c:pt idx="3">
                  <c:v>Compostatge</c:v>
                </c:pt>
                <c:pt idx="4">
                  <c:v>Campanyes</c:v>
                </c:pt>
                <c:pt idx="5">
                  <c:v>Altres</c:v>
                </c:pt>
              </c:strCache>
            </c:strRef>
          </c:cat>
          <c:val>
            <c:numRef>
              <c:f>PRESSUPOST!$B$24:$B$29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554-45E7-9E64-DDADAF94F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62974358974359002"/>
          <c:y val="0.22616160782193101"/>
          <c:w val="0.345641025641026"/>
          <c:h val="0.7412419097943090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595959"/>
              </a:solidFill>
              <a:uFillTx/>
              <a:latin typeface="Century Gothic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6480">
      <a:solidFill>
        <a:srgbClr val="156082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6480</xdr:colOff>
      <xdr:row>0</xdr:row>
      <xdr:rowOff>0</xdr:rowOff>
    </xdr:from>
    <xdr:to>
      <xdr:col>1</xdr:col>
      <xdr:colOff>1037520</xdr:colOff>
      <xdr:row>3</xdr:row>
      <xdr:rowOff>77400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6480" y="0"/>
          <a:ext cx="1645200" cy="702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1066320</xdr:colOff>
      <xdr:row>3</xdr:row>
      <xdr:rowOff>45000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40880" cy="702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1066320</xdr:colOff>
      <xdr:row>3</xdr:row>
      <xdr:rowOff>45000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40880" cy="702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1035000</xdr:colOff>
      <xdr:row>3</xdr:row>
      <xdr:rowOff>44640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09560" cy="702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1035000</xdr:colOff>
      <xdr:row>3</xdr:row>
      <xdr:rowOff>44640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09560" cy="702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1035000</xdr:colOff>
      <xdr:row>3</xdr:row>
      <xdr:rowOff>44640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09560" cy="702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1035000</xdr:colOff>
      <xdr:row>3</xdr:row>
      <xdr:rowOff>44640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09560" cy="702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522000</xdr:colOff>
      <xdr:row>3</xdr:row>
      <xdr:rowOff>44640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rcRect t="24961" b="31597"/>
        <a:stretch/>
      </xdr:blipFill>
      <xdr:spPr>
        <a:xfrm>
          <a:off x="0" y="0"/>
          <a:ext cx="1609200" cy="702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209520</xdr:colOff>
      <xdr:row>21</xdr:row>
      <xdr:rowOff>123840</xdr:rowOff>
    </xdr:from>
    <xdr:to>
      <xdr:col>2</xdr:col>
      <xdr:colOff>2266200</xdr:colOff>
      <xdr:row>29</xdr:row>
      <xdr:rowOff>199440</xdr:rowOff>
    </xdr:to>
    <xdr:graphicFrame macro="">
      <xdr:nvGraphicFramePr>
        <xdr:cNvPr id="8" name="Gráfico 3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zoomScaleNormal="100" workbookViewId="0">
      <selection activeCell="C3" sqref="C3:J3"/>
    </sheetView>
  </sheetViews>
  <sheetFormatPr baseColWidth="10" defaultColWidth="13.42578125" defaultRowHeight="17.25"/>
  <cols>
    <col min="1" max="1" width="8.7109375" style="1" customWidth="1"/>
    <col min="2" max="2" width="22.5703125" style="1" customWidth="1"/>
    <col min="3" max="8" width="13.42578125" style="1"/>
    <col min="9" max="9" width="7.7109375" style="1" customWidth="1"/>
    <col min="10" max="10" width="13.140625" style="1" customWidth="1"/>
    <col min="11" max="16384" width="13.42578125" style="1"/>
  </cols>
  <sheetData>
    <row r="1" spans="1:13" ht="26.25">
      <c r="A1" s="2"/>
      <c r="B1" s="2"/>
      <c r="C1" s="113" t="s">
        <v>0</v>
      </c>
      <c r="D1" s="113"/>
      <c r="E1" s="113"/>
      <c r="F1" s="113"/>
      <c r="G1" s="113"/>
      <c r="H1" s="113"/>
      <c r="I1" s="113"/>
      <c r="J1" s="113"/>
      <c r="K1" s="3"/>
    </row>
    <row r="2" spans="1:13" s="7" customFormat="1" ht="7.5" customHeight="1">
      <c r="A2" s="4"/>
      <c r="B2" s="5"/>
      <c r="C2" s="6"/>
      <c r="E2" s="4"/>
      <c r="F2" s="4"/>
      <c r="G2" s="4"/>
      <c r="H2" s="4"/>
      <c r="I2" s="4"/>
      <c r="J2" s="4"/>
      <c r="K2" s="4"/>
    </row>
    <row r="3" spans="1:13" s="7" customFormat="1" ht="17.25" customHeight="1">
      <c r="A3" s="4"/>
      <c r="B3" s="5"/>
      <c r="C3" s="114" t="s">
        <v>234</v>
      </c>
      <c r="D3" s="114"/>
      <c r="E3" s="114"/>
      <c r="F3" s="114"/>
      <c r="G3" s="114"/>
      <c r="H3" s="114"/>
      <c r="I3" s="114"/>
      <c r="J3" s="114"/>
    </row>
    <row r="4" spans="1:13" s="7" customFormat="1" ht="16.5">
      <c r="A4" s="8"/>
      <c r="B4" s="8"/>
      <c r="C4" s="8"/>
      <c r="D4" s="8"/>
    </row>
    <row r="5" spans="1:13" s="7" customFormat="1" ht="16.5">
      <c r="B5" s="8"/>
      <c r="C5" s="8"/>
      <c r="D5" s="8"/>
    </row>
    <row r="6" spans="1:13" s="7" customFormat="1" ht="16.5">
      <c r="A6" s="115" t="s">
        <v>1</v>
      </c>
      <c r="B6" s="115"/>
      <c r="C6" s="115"/>
      <c r="D6" s="115"/>
      <c r="E6" s="115"/>
      <c r="F6" s="115"/>
      <c r="G6" s="115"/>
      <c r="H6" s="115"/>
      <c r="I6" s="115"/>
      <c r="J6" s="115"/>
      <c r="K6" s="9"/>
      <c r="L6" s="9"/>
      <c r="M6" s="9"/>
    </row>
    <row r="7" spans="1:13" s="7" customFormat="1" ht="16.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9"/>
      <c r="L7" s="9"/>
      <c r="M7" s="9"/>
    </row>
    <row r="8" spans="1:13" s="7" customFormat="1" ht="16.5">
      <c r="A8" s="10">
        <v>1</v>
      </c>
      <c r="B8" s="111" t="s">
        <v>254</v>
      </c>
      <c r="C8" s="111"/>
      <c r="D8" s="111"/>
      <c r="E8" s="111"/>
      <c r="F8" s="111"/>
      <c r="G8" s="111"/>
      <c r="H8" s="111"/>
      <c r="I8" s="111"/>
      <c r="J8" s="111"/>
      <c r="K8" s="9"/>
      <c r="L8" s="9"/>
    </row>
    <row r="9" spans="1:13" s="7" customFormat="1" ht="16.5">
      <c r="A9" s="10">
        <v>2</v>
      </c>
      <c r="B9" s="111" t="s">
        <v>2</v>
      </c>
      <c r="C9" s="111"/>
      <c r="D9" s="111"/>
      <c r="E9" s="111"/>
      <c r="F9" s="111"/>
      <c r="G9" s="111"/>
      <c r="H9" s="111"/>
      <c r="I9" s="111"/>
      <c r="J9" s="111"/>
      <c r="K9" s="9"/>
      <c r="L9" s="9"/>
    </row>
    <row r="10" spans="1:13" s="7" customFormat="1" ht="16.5">
      <c r="A10" s="10">
        <v>3</v>
      </c>
      <c r="B10" s="111" t="s">
        <v>3</v>
      </c>
      <c r="C10" s="111"/>
      <c r="D10" s="111"/>
      <c r="E10" s="111"/>
      <c r="F10" s="111"/>
      <c r="G10" s="111"/>
      <c r="H10" s="111"/>
      <c r="I10" s="111"/>
      <c r="J10" s="111"/>
      <c r="K10" s="9"/>
      <c r="L10" s="9"/>
    </row>
    <row r="11" spans="1:13" s="7" customFormat="1" ht="16.5">
      <c r="A11" s="10">
        <v>4</v>
      </c>
      <c r="B11" s="111" t="s">
        <v>4</v>
      </c>
      <c r="C11" s="111"/>
      <c r="D11" s="111"/>
      <c r="E11" s="111"/>
      <c r="F11" s="111"/>
      <c r="G11" s="111"/>
      <c r="H11" s="111"/>
      <c r="I11" s="111"/>
      <c r="J11" s="111"/>
      <c r="K11" s="9"/>
      <c r="L11" s="9"/>
    </row>
    <row r="12" spans="1:13" s="7" customFormat="1" ht="16.5">
      <c r="A12" s="10">
        <v>5</v>
      </c>
      <c r="B12" s="111" t="s">
        <v>5</v>
      </c>
      <c r="C12" s="111"/>
      <c r="D12" s="111"/>
      <c r="E12" s="111"/>
      <c r="F12" s="111"/>
      <c r="G12" s="111"/>
      <c r="H12" s="111"/>
      <c r="I12" s="111"/>
      <c r="J12" s="111"/>
      <c r="K12" s="9"/>
      <c r="L12" s="9"/>
    </row>
    <row r="13" spans="1:13" s="7" customFormat="1" ht="16.5">
      <c r="A13" s="11">
        <v>6</v>
      </c>
      <c r="B13" s="112" t="s">
        <v>255</v>
      </c>
      <c r="C13" s="112"/>
      <c r="D13" s="112"/>
      <c r="E13" s="112"/>
      <c r="F13" s="112"/>
      <c r="G13" s="112"/>
      <c r="H13" s="112"/>
      <c r="I13" s="112"/>
      <c r="J13" s="112"/>
      <c r="K13" s="9"/>
      <c r="L13" s="9"/>
    </row>
    <row r="14" spans="1:13" s="7" customFormat="1" ht="16.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9"/>
      <c r="L14" s="9"/>
    </row>
    <row r="15" spans="1:13" s="7" customFormat="1" ht="17.25" customHeight="1">
      <c r="A15" s="108" t="s">
        <v>256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4"/>
      <c r="L15" s="14"/>
    </row>
    <row r="16" spans="1:13" s="7" customFormat="1" ht="16.5">
      <c r="C16" s="15"/>
      <c r="D16" s="15"/>
      <c r="E16" s="15"/>
      <c r="F16" s="15"/>
      <c r="G16" s="15"/>
      <c r="K16" s="14"/>
      <c r="L16" s="14"/>
    </row>
    <row r="17" spans="1:13" s="7" customFormat="1" ht="17.25" customHeight="1">
      <c r="A17" s="109" t="s">
        <v>257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4"/>
      <c r="L17" s="14"/>
    </row>
    <row r="18" spans="1:13" s="7" customFormat="1" ht="16.5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4"/>
      <c r="L18" s="14"/>
    </row>
    <row r="19" spans="1:13" s="7" customFormat="1" ht="16.5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4"/>
    </row>
    <row r="20" spans="1:13" s="7" customFormat="1" ht="16.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4"/>
      <c r="L20" s="14"/>
    </row>
    <row r="21" spans="1:13" s="7" customFormat="1" ht="16.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4"/>
      <c r="L21" s="14"/>
    </row>
    <row r="22" spans="1:13" s="7" customFormat="1" ht="16.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4"/>
      <c r="L22" s="14"/>
    </row>
    <row r="23" spans="1:13" s="7" customFormat="1" ht="16.5">
      <c r="A23" s="109"/>
      <c r="B23" s="109"/>
      <c r="C23" s="109"/>
      <c r="D23" s="109"/>
      <c r="E23" s="109"/>
      <c r="F23" s="109"/>
      <c r="G23" s="109"/>
      <c r="H23" s="109"/>
      <c r="I23" s="109"/>
      <c r="J23" s="109"/>
      <c r="K23" s="14"/>
      <c r="L23" s="14"/>
    </row>
    <row r="24" spans="1:13" s="7" customFormat="1" ht="16.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4"/>
      <c r="L24" s="14"/>
    </row>
    <row r="25" spans="1:13" s="7" customFormat="1" ht="16.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4"/>
      <c r="L25" s="14"/>
    </row>
    <row r="26" spans="1:13" s="7" customFormat="1" ht="16.5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4"/>
      <c r="L26" s="14"/>
    </row>
    <row r="27" spans="1:13" s="7" customFormat="1" ht="16.5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4"/>
      <c r="L27" s="14"/>
    </row>
    <row r="28" spans="1:13" s="7" customFormat="1" ht="16.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4"/>
      <c r="L28" s="14"/>
    </row>
    <row r="29" spans="1:13" s="7" customFormat="1" ht="16.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4"/>
      <c r="L29" s="14"/>
    </row>
    <row r="30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14"/>
      <c r="L30" s="14"/>
      <c r="M30" s="7"/>
    </row>
    <row r="31" spans="1:13">
      <c r="K31" s="7"/>
      <c r="L31" s="7"/>
      <c r="M31" s="7"/>
    </row>
    <row r="32" spans="1:13">
      <c r="A32" s="16"/>
      <c r="B32" s="17"/>
      <c r="C32" s="17"/>
      <c r="D32" s="17"/>
      <c r="E32" s="17"/>
      <c r="F32" s="17"/>
      <c r="G32" s="17"/>
      <c r="H32" s="17"/>
      <c r="I32" s="17"/>
      <c r="J32" s="18"/>
    </row>
    <row r="33" spans="1:10">
      <c r="A33" s="19"/>
      <c r="B33" s="20" t="s">
        <v>6</v>
      </c>
      <c r="C33" s="21"/>
      <c r="D33" s="21"/>
      <c r="E33" s="21"/>
      <c r="F33" s="21"/>
      <c r="G33" s="21"/>
      <c r="H33" s="21"/>
      <c r="I33" s="21"/>
      <c r="J33" s="22"/>
    </row>
    <row r="34" spans="1:10">
      <c r="A34" s="19"/>
      <c r="B34" s="21"/>
      <c r="C34" s="21"/>
      <c r="D34" s="21"/>
      <c r="E34" s="21"/>
      <c r="F34" s="21"/>
      <c r="G34" s="21"/>
      <c r="H34" s="21"/>
      <c r="I34" s="21"/>
      <c r="J34" s="22"/>
    </row>
    <row r="35" spans="1:10">
      <c r="A35" s="19"/>
      <c r="B35" s="21" t="s">
        <v>7</v>
      </c>
      <c r="C35" s="107" t="s">
        <v>8</v>
      </c>
      <c r="D35" s="107"/>
      <c r="E35" s="107"/>
      <c r="F35" s="107"/>
      <c r="G35" s="107"/>
      <c r="H35" s="107"/>
      <c r="I35" s="107"/>
      <c r="J35" s="107"/>
    </row>
    <row r="36" spans="1:10">
      <c r="A36" s="19"/>
      <c r="B36" s="21" t="s">
        <v>9</v>
      </c>
      <c r="C36" s="107" t="s">
        <v>10</v>
      </c>
      <c r="D36" s="107"/>
      <c r="E36" s="107"/>
      <c r="F36" s="107"/>
      <c r="G36" s="107"/>
      <c r="H36" s="107"/>
      <c r="I36" s="107"/>
      <c r="J36" s="107"/>
    </row>
    <row r="37" spans="1:10" ht="30" customHeight="1">
      <c r="A37" s="19"/>
      <c r="B37" s="23" t="s">
        <v>11</v>
      </c>
      <c r="C37" s="110" t="s">
        <v>12</v>
      </c>
      <c r="D37" s="110"/>
      <c r="E37" s="110"/>
      <c r="F37" s="110"/>
      <c r="G37" s="110"/>
      <c r="H37" s="110"/>
      <c r="I37" s="110"/>
      <c r="J37" s="110"/>
    </row>
    <row r="38" spans="1:10">
      <c r="A38" s="19"/>
      <c r="B38" s="21" t="s">
        <v>13</v>
      </c>
      <c r="C38" s="107" t="s">
        <v>14</v>
      </c>
      <c r="D38" s="107"/>
      <c r="E38" s="107"/>
      <c r="F38" s="107"/>
      <c r="G38" s="107"/>
      <c r="H38" s="107"/>
      <c r="I38" s="107"/>
      <c r="J38" s="107"/>
    </row>
    <row r="39" spans="1:10">
      <c r="A39" s="19"/>
      <c r="B39" s="21" t="s">
        <v>15</v>
      </c>
      <c r="C39" s="107" t="s">
        <v>16</v>
      </c>
      <c r="D39" s="107"/>
      <c r="E39" s="107"/>
      <c r="F39" s="107"/>
      <c r="G39" s="107"/>
      <c r="H39" s="107"/>
      <c r="I39" s="107"/>
      <c r="J39" s="107"/>
    </row>
    <row r="40" spans="1:10">
      <c r="A40" s="19"/>
      <c r="B40" s="21" t="s">
        <v>17</v>
      </c>
      <c r="C40" s="107" t="s">
        <v>18</v>
      </c>
      <c r="D40" s="107"/>
      <c r="E40" s="107"/>
      <c r="F40" s="107"/>
      <c r="G40" s="107"/>
      <c r="H40" s="107"/>
      <c r="I40" s="107"/>
      <c r="J40" s="107"/>
    </row>
    <row r="41" spans="1:10">
      <c r="A41" s="19"/>
      <c r="B41" s="21" t="s">
        <v>19</v>
      </c>
      <c r="C41" s="107" t="s">
        <v>20</v>
      </c>
      <c r="D41" s="107"/>
      <c r="E41" s="107"/>
      <c r="F41" s="107"/>
      <c r="G41" s="107"/>
      <c r="H41" s="107"/>
      <c r="I41" s="107"/>
      <c r="J41" s="107"/>
    </row>
    <row r="42" spans="1:10">
      <c r="A42" s="24"/>
      <c r="B42" s="25"/>
      <c r="C42" s="25"/>
      <c r="D42" s="25"/>
      <c r="E42" s="25"/>
      <c r="F42" s="25"/>
      <c r="G42" s="25"/>
      <c r="H42" s="25"/>
      <c r="I42" s="25"/>
      <c r="J42" s="26"/>
    </row>
  </sheetData>
  <mergeCells count="19">
    <mergeCell ref="C1:J1"/>
    <mergeCell ref="C3:J3"/>
    <mergeCell ref="A6:J6"/>
    <mergeCell ref="A7:J7"/>
    <mergeCell ref="B8:J8"/>
    <mergeCell ref="B9:J9"/>
    <mergeCell ref="B10:J10"/>
    <mergeCell ref="B11:J11"/>
    <mergeCell ref="B12:J12"/>
    <mergeCell ref="B13:J13"/>
    <mergeCell ref="C38:J38"/>
    <mergeCell ref="C39:J39"/>
    <mergeCell ref="C40:J40"/>
    <mergeCell ref="C41:J41"/>
    <mergeCell ref="A15:J15"/>
    <mergeCell ref="A17:J29"/>
    <mergeCell ref="C35:J35"/>
    <mergeCell ref="C36:J36"/>
    <mergeCell ref="C37:J37"/>
  </mergeCells>
  <printOptions horizontalCentered="1"/>
  <pageMargins left="0.59027777777777801" right="0.59027777777777801" top="0.25763888888888897" bottom="0.59097222222222201" header="0" footer="0"/>
  <pageSetup paperSize="9" orientation="landscape" horizontalDpi="300" verticalDpi="300"/>
  <headerFooter differentFirst="1">
    <oddHeader>&amp;L&amp;"Century Gothic2,Normal"&amp;12Càlcul del pressupost de gestió de residus&amp;R&amp;"Century Gothic2,Normal"&amp;12CCAE 2022</oddHeader>
    <firstFooter>&amp;C&amp;"Times New Roman,Normal"&amp;12&amp;Kffffff&amp;A</first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2"/>
  <sheetViews>
    <sheetView showGridLines="0" topLeftCell="A46" zoomScaleNormal="100" workbookViewId="0">
      <selection activeCell="J60" sqref="J60"/>
    </sheetView>
  </sheetViews>
  <sheetFormatPr baseColWidth="10" defaultColWidth="13.42578125" defaultRowHeight="17.25"/>
  <cols>
    <col min="1" max="1" width="8.140625" style="1" customWidth="1"/>
    <col min="2" max="2" width="18.42578125" style="1" customWidth="1"/>
    <col min="3" max="3" width="13.42578125" style="1"/>
    <col min="4" max="4" width="12.140625" style="1" customWidth="1"/>
    <col min="5" max="5" width="13.7109375" style="1" customWidth="1"/>
    <col min="6" max="6" width="2.85546875" style="1" customWidth="1"/>
    <col min="7" max="7" width="20.5703125" style="1" customWidth="1"/>
    <col min="8" max="8" width="15.140625" style="1" customWidth="1"/>
    <col min="9" max="9" width="21.28515625" style="1" customWidth="1"/>
    <col min="10" max="16384" width="13.42578125" style="1"/>
  </cols>
  <sheetData>
    <row r="1" spans="1:9" ht="26.25" customHeight="1">
      <c r="C1" s="103" t="s">
        <v>0</v>
      </c>
      <c r="D1" s="103"/>
      <c r="E1" s="103"/>
      <c r="F1" s="103"/>
      <c r="G1" s="103"/>
      <c r="H1" s="103"/>
      <c r="I1" s="103"/>
    </row>
    <row r="2" spans="1:9" ht="7.5" customHeight="1">
      <c r="C2" s="27"/>
      <c r="D2" s="27"/>
      <c r="E2" s="27"/>
      <c r="F2" s="27"/>
      <c r="G2" s="27"/>
      <c r="H2" s="28"/>
      <c r="I2" s="28"/>
    </row>
    <row r="3" spans="1:9" ht="18" customHeight="1">
      <c r="C3" s="104" t="s">
        <v>21</v>
      </c>
      <c r="D3" s="104"/>
      <c r="E3" s="104"/>
      <c r="F3" s="104"/>
      <c r="G3" s="104"/>
      <c r="H3" s="104"/>
      <c r="I3" s="104"/>
    </row>
    <row r="4" spans="1:9" s="7" customFormat="1" ht="16.5">
      <c r="A4" s="29"/>
      <c r="B4" s="29"/>
      <c r="C4" s="29"/>
      <c r="D4" s="29"/>
      <c r="E4" s="29"/>
      <c r="F4" s="29"/>
      <c r="G4" s="29"/>
      <c r="H4" s="29"/>
      <c r="I4" s="29"/>
    </row>
    <row r="5" spans="1:9" s="7" customFormat="1" ht="16.5">
      <c r="A5" s="29"/>
      <c r="B5" s="29"/>
      <c r="C5" s="29"/>
      <c r="D5" s="29"/>
      <c r="E5" s="29"/>
      <c r="F5" s="29"/>
      <c r="G5" s="29"/>
      <c r="H5" s="29"/>
      <c r="I5" s="29"/>
    </row>
    <row r="6" spans="1:9" s="7" customFormat="1" ht="17.25" customHeight="1">
      <c r="A6" s="128" t="s">
        <v>22</v>
      </c>
      <c r="B6" s="128"/>
      <c r="C6" s="128"/>
      <c r="D6" s="128"/>
      <c r="E6" s="128"/>
      <c r="F6" s="128"/>
      <c r="G6" s="128"/>
      <c r="H6" s="30" t="s">
        <v>23</v>
      </c>
      <c r="I6" s="29"/>
    </row>
    <row r="7" spans="1:9" s="7" customFormat="1" ht="17.25" customHeight="1">
      <c r="A7" s="31">
        <v>1</v>
      </c>
      <c r="B7" s="127" t="s">
        <v>24</v>
      </c>
      <c r="C7" s="127"/>
      <c r="D7" s="127"/>
      <c r="E7" s="127"/>
      <c r="F7" s="127"/>
      <c r="G7" s="127"/>
      <c r="H7" s="32">
        <f>SUM(I20:I23)</f>
        <v>0</v>
      </c>
      <c r="I7" s="29"/>
    </row>
    <row r="8" spans="1:9" s="7" customFormat="1" ht="17.25" customHeight="1">
      <c r="A8" s="31">
        <v>2</v>
      </c>
      <c r="B8" s="127" t="s">
        <v>25</v>
      </c>
      <c r="C8" s="127"/>
      <c r="D8" s="127"/>
      <c r="E8" s="127"/>
      <c r="F8" s="127"/>
      <c r="G8" s="127"/>
      <c r="H8" s="32">
        <f>SUM(I27:I30)</f>
        <v>0</v>
      </c>
      <c r="I8" s="29"/>
    </row>
    <row r="9" spans="1:9" s="7" customFormat="1" ht="17.25" customHeight="1">
      <c r="A9" s="31">
        <v>3</v>
      </c>
      <c r="B9" s="127" t="s">
        <v>26</v>
      </c>
      <c r="C9" s="127"/>
      <c r="D9" s="127"/>
      <c r="E9" s="127"/>
      <c r="F9" s="127"/>
      <c r="G9" s="127"/>
      <c r="H9" s="32">
        <f>SUM(I34:I37)</f>
        <v>0</v>
      </c>
      <c r="I9" s="29"/>
    </row>
    <row r="10" spans="1:9" s="7" customFormat="1" ht="17.25" customHeight="1">
      <c r="A10" s="31">
        <v>4</v>
      </c>
      <c r="B10" s="127" t="s">
        <v>27</v>
      </c>
      <c r="C10" s="127"/>
      <c r="D10" s="127"/>
      <c r="E10" s="127"/>
      <c r="F10" s="127"/>
      <c r="G10" s="127"/>
      <c r="H10" s="32">
        <f>SUM(I41:I45)</f>
        <v>0</v>
      </c>
      <c r="I10" s="29"/>
    </row>
    <row r="11" spans="1:9" s="7" customFormat="1" ht="17.25" customHeight="1">
      <c r="A11" s="31">
        <v>5</v>
      </c>
      <c r="B11" s="127" t="s">
        <v>28</v>
      </c>
      <c r="C11" s="127"/>
      <c r="D11" s="127"/>
      <c r="E11" s="127"/>
      <c r="F11" s="127"/>
      <c r="G11" s="127"/>
      <c r="H11" s="32">
        <f>SUM(I49:I51)</f>
        <v>0</v>
      </c>
      <c r="I11" s="29"/>
    </row>
    <row r="12" spans="1:9" s="7" customFormat="1" ht="17.25" customHeight="1">
      <c r="A12" s="31">
        <v>6</v>
      </c>
      <c r="B12" s="127" t="s">
        <v>29</v>
      </c>
      <c r="C12" s="127"/>
      <c r="D12" s="127"/>
      <c r="E12" s="127"/>
      <c r="F12" s="127"/>
      <c r="G12" s="127"/>
      <c r="H12" s="32">
        <f>SUM(I55:I59)</f>
        <v>0</v>
      </c>
      <c r="I12" s="29"/>
    </row>
    <row r="13" spans="1:9" s="7" customFormat="1" ht="17.25" customHeight="1">
      <c r="A13" s="31">
        <v>7</v>
      </c>
      <c r="B13" s="127" t="s">
        <v>30</v>
      </c>
      <c r="C13" s="127"/>
      <c r="D13" s="127"/>
      <c r="E13" s="127"/>
      <c r="F13" s="127"/>
      <c r="G13" s="127"/>
      <c r="H13" s="32">
        <f>SUM(I65:I70)</f>
        <v>0</v>
      </c>
      <c r="I13" s="29"/>
    </row>
    <row r="14" spans="1:9" s="7" customFormat="1" ht="17.25" customHeight="1">
      <c r="A14" s="31">
        <v>8</v>
      </c>
      <c r="B14" s="127" t="s">
        <v>31</v>
      </c>
      <c r="C14" s="127"/>
      <c r="D14" s="127"/>
      <c r="E14" s="127"/>
      <c r="F14" s="127"/>
      <c r="G14" s="127"/>
      <c r="H14" s="32">
        <f>SUM(I75:I79)</f>
        <v>0</v>
      </c>
      <c r="I14" s="29"/>
    </row>
    <row r="15" spans="1:9" s="7" customFormat="1" ht="17.25" customHeight="1">
      <c r="A15" s="31">
        <v>9</v>
      </c>
      <c r="B15" s="127" t="s">
        <v>32</v>
      </c>
      <c r="C15" s="127"/>
      <c r="D15" s="127"/>
      <c r="E15" s="127"/>
      <c r="F15" s="127"/>
      <c r="G15" s="127"/>
      <c r="H15" s="32">
        <f>SUM(I84:I86)</f>
        <v>0</v>
      </c>
      <c r="I15" s="29"/>
    </row>
    <row r="16" spans="1:9" s="7" customFormat="1" ht="16.5">
      <c r="A16" s="29"/>
      <c r="B16" s="29"/>
      <c r="C16" s="29"/>
      <c r="D16" s="29"/>
      <c r="E16" s="29"/>
      <c r="F16" s="29"/>
      <c r="G16" s="29"/>
      <c r="H16" s="29"/>
      <c r="I16" s="29"/>
    </row>
    <row r="17" spans="1:15" s="7" customFormat="1" ht="16.5">
      <c r="A17" s="29"/>
      <c r="B17" s="29"/>
      <c r="C17" s="29"/>
      <c r="D17" s="29"/>
      <c r="E17" s="29"/>
      <c r="F17" s="29"/>
      <c r="G17" s="29"/>
      <c r="H17" s="29"/>
      <c r="I17" s="29"/>
    </row>
    <row r="18" spans="1:15" s="7" customFormat="1" ht="17.25" customHeight="1">
      <c r="A18" s="120" t="s">
        <v>33</v>
      </c>
      <c r="B18" s="120"/>
      <c r="C18" s="120"/>
      <c r="D18" s="120"/>
      <c r="E18" s="120"/>
      <c r="F18" s="29"/>
      <c r="G18" s="121" t="s">
        <v>34</v>
      </c>
      <c r="H18" s="121"/>
      <c r="I18" s="121"/>
    </row>
    <row r="19" spans="1:15" s="7" customFormat="1" ht="17.25" customHeight="1">
      <c r="A19" s="122" t="s">
        <v>35</v>
      </c>
      <c r="B19" s="122"/>
      <c r="C19" s="122"/>
      <c r="D19" s="122"/>
      <c r="E19" s="34" t="s">
        <v>36</v>
      </c>
      <c r="F19" s="35"/>
      <c r="G19" s="36" t="s">
        <v>37</v>
      </c>
      <c r="H19" s="37" t="s">
        <v>38</v>
      </c>
      <c r="I19" s="34" t="s">
        <v>39</v>
      </c>
      <c r="J19" s="38"/>
      <c r="K19" s="38"/>
      <c r="L19" s="38"/>
      <c r="M19" s="38"/>
      <c r="N19" s="38"/>
      <c r="O19" s="38"/>
    </row>
    <row r="20" spans="1:15" s="7" customFormat="1" ht="17.25" customHeight="1">
      <c r="A20" s="123" t="s">
        <v>40</v>
      </c>
      <c r="B20" s="123"/>
      <c r="C20" s="123"/>
      <c r="D20" s="123"/>
      <c r="E20" s="39"/>
      <c r="F20" s="31"/>
      <c r="G20" s="40"/>
      <c r="H20" s="41"/>
      <c r="I20" s="42">
        <f>+E20*H20</f>
        <v>0</v>
      </c>
    </row>
    <row r="21" spans="1:15" s="7" customFormat="1" ht="16.5" customHeight="1">
      <c r="A21" s="123" t="s">
        <v>54</v>
      </c>
      <c r="B21" s="123"/>
      <c r="C21" s="123"/>
      <c r="D21" s="123"/>
      <c r="E21" s="44">
        <v>13.8</v>
      </c>
      <c r="F21" s="31"/>
      <c r="G21" s="45" t="s">
        <v>53</v>
      </c>
      <c r="H21" s="41"/>
      <c r="I21" s="42">
        <f>+E21*H21</f>
        <v>0</v>
      </c>
    </row>
    <row r="22" spans="1:15" s="7" customFormat="1" ht="16.5">
      <c r="A22" s="123" t="s">
        <v>52</v>
      </c>
      <c r="B22" s="123"/>
      <c r="C22" s="123"/>
      <c r="D22" s="123"/>
      <c r="E22" s="44">
        <v>10.48</v>
      </c>
      <c r="F22" s="31"/>
      <c r="G22" s="45" t="s">
        <v>53</v>
      </c>
      <c r="H22" s="41"/>
      <c r="I22" s="42">
        <f>+E22*H22</f>
        <v>0</v>
      </c>
    </row>
    <row r="23" spans="1:15" s="7" customFormat="1" ht="17.25" customHeight="1">
      <c r="A23" s="119" t="s">
        <v>229</v>
      </c>
      <c r="B23" s="119"/>
      <c r="C23" s="119"/>
      <c r="D23" s="119"/>
      <c r="E23" s="44">
        <v>147.80000000000001</v>
      </c>
      <c r="F23" s="31"/>
      <c r="G23" s="45" t="s">
        <v>228</v>
      </c>
      <c r="H23" s="41"/>
      <c r="I23" s="42">
        <f>+E23*H23</f>
        <v>0</v>
      </c>
    </row>
    <row r="24" spans="1:15" s="7" customFormat="1" ht="16.5">
      <c r="A24" s="29"/>
      <c r="B24" s="29"/>
      <c r="C24" s="29"/>
      <c r="D24" s="29"/>
      <c r="E24" s="43"/>
      <c r="F24" s="29"/>
      <c r="G24" s="29"/>
      <c r="H24" s="29"/>
      <c r="I24" s="29"/>
    </row>
    <row r="25" spans="1:15" s="7" customFormat="1" ht="17.25" customHeight="1">
      <c r="A25" s="120" t="s">
        <v>42</v>
      </c>
      <c r="B25" s="120"/>
      <c r="C25" s="120"/>
      <c r="D25" s="120"/>
      <c r="E25" s="120"/>
      <c r="F25" s="29"/>
      <c r="G25" s="121" t="s">
        <v>34</v>
      </c>
      <c r="H25" s="121"/>
      <c r="I25" s="121"/>
    </row>
    <row r="26" spans="1:15" s="7" customFormat="1" ht="17.25" customHeight="1">
      <c r="A26" s="122" t="s">
        <v>35</v>
      </c>
      <c r="B26" s="122"/>
      <c r="C26" s="122"/>
      <c r="D26" s="122"/>
      <c r="E26" s="34" t="s">
        <v>36</v>
      </c>
      <c r="F26" s="35"/>
      <c r="G26" s="36" t="s">
        <v>37</v>
      </c>
      <c r="H26" s="37" t="s">
        <v>38</v>
      </c>
      <c r="I26" s="34" t="s">
        <v>39</v>
      </c>
    </row>
    <row r="27" spans="1:15" s="7" customFormat="1" ht="17.25" customHeight="1">
      <c r="A27" s="123" t="s">
        <v>43</v>
      </c>
      <c r="B27" s="123"/>
      <c r="C27" s="123"/>
      <c r="D27" s="123"/>
      <c r="E27" s="44">
        <v>172</v>
      </c>
      <c r="F27" s="31"/>
      <c r="G27" s="45" t="s">
        <v>44</v>
      </c>
      <c r="H27" s="41"/>
      <c r="I27" s="42">
        <f>+E27*H27</f>
        <v>0</v>
      </c>
    </row>
    <row r="28" spans="1:15" s="7" customFormat="1" ht="17.25" customHeight="1">
      <c r="A28" s="123" t="s">
        <v>45</v>
      </c>
      <c r="B28" s="123"/>
      <c r="C28" s="123"/>
      <c r="D28" s="123"/>
      <c r="E28" s="44">
        <v>70</v>
      </c>
      <c r="F28" s="31"/>
      <c r="G28" s="45" t="s">
        <v>44</v>
      </c>
      <c r="H28" s="41"/>
      <c r="I28" s="42">
        <f>+E28*H28</f>
        <v>0</v>
      </c>
    </row>
    <row r="29" spans="1:15" s="7" customFormat="1" ht="17.25" customHeight="1">
      <c r="A29" s="123" t="s">
        <v>46</v>
      </c>
      <c r="B29" s="123"/>
      <c r="C29" s="123"/>
      <c r="D29" s="123"/>
      <c r="E29" s="44">
        <v>255</v>
      </c>
      <c r="F29" s="31"/>
      <c r="G29" s="45" t="s">
        <v>44</v>
      </c>
      <c r="H29" s="41"/>
      <c r="I29" s="42">
        <f>+E29*H29</f>
        <v>0</v>
      </c>
    </row>
    <row r="30" spans="1:15" s="7" customFormat="1" ht="17.25" customHeight="1">
      <c r="A30" s="123" t="s">
        <v>47</v>
      </c>
      <c r="B30" s="123"/>
      <c r="C30" s="123"/>
      <c r="D30" s="123"/>
      <c r="E30" s="44">
        <v>419</v>
      </c>
      <c r="F30" s="31"/>
      <c r="G30" s="45" t="s">
        <v>48</v>
      </c>
      <c r="H30" s="41"/>
      <c r="I30" s="42">
        <f>+E30*H30</f>
        <v>0</v>
      </c>
    </row>
    <row r="31" spans="1:15" s="7" customFormat="1" ht="16.5">
      <c r="A31" s="29"/>
      <c r="B31" s="29"/>
      <c r="C31" s="29"/>
      <c r="D31" s="29"/>
      <c r="E31" s="43"/>
      <c r="F31" s="29"/>
      <c r="G31" s="29"/>
      <c r="H31" s="29"/>
      <c r="I31" s="29"/>
    </row>
    <row r="32" spans="1:15" s="7" customFormat="1" ht="17.25" customHeight="1">
      <c r="A32" s="120" t="s">
        <v>49</v>
      </c>
      <c r="B32" s="120"/>
      <c r="C32" s="120"/>
      <c r="D32" s="120"/>
      <c r="E32" s="120"/>
      <c r="F32" s="29"/>
      <c r="G32" s="121" t="s">
        <v>34</v>
      </c>
      <c r="H32" s="121"/>
      <c r="I32" s="121"/>
    </row>
    <row r="33" spans="1:9" s="7" customFormat="1" ht="17.25" customHeight="1">
      <c r="A33" s="122" t="s">
        <v>35</v>
      </c>
      <c r="B33" s="122"/>
      <c r="C33" s="122"/>
      <c r="D33" s="122"/>
      <c r="E33" s="34" t="s">
        <v>36</v>
      </c>
      <c r="F33" s="35"/>
      <c r="G33" s="36" t="s">
        <v>37</v>
      </c>
      <c r="H33" s="37" t="s">
        <v>38</v>
      </c>
      <c r="I33" s="34" t="s">
        <v>39</v>
      </c>
    </row>
    <row r="34" spans="1:9" s="7" customFormat="1" ht="17.25" customHeight="1">
      <c r="A34" s="123" t="s">
        <v>50</v>
      </c>
      <c r="B34" s="123"/>
      <c r="C34" s="123"/>
      <c r="D34" s="123"/>
      <c r="E34" s="39"/>
      <c r="F34" s="31"/>
      <c r="G34" s="45" t="s">
        <v>51</v>
      </c>
      <c r="H34" s="41"/>
      <c r="I34" s="42">
        <f>+E34*H34</f>
        <v>0</v>
      </c>
    </row>
    <row r="35" spans="1:9" s="7" customFormat="1" ht="17.25" customHeight="1">
      <c r="A35" s="123" t="s">
        <v>52</v>
      </c>
      <c r="B35" s="123"/>
      <c r="C35" s="123"/>
      <c r="D35" s="123"/>
      <c r="E35" s="44">
        <v>10.48</v>
      </c>
      <c r="F35" s="31"/>
      <c r="G35" s="45" t="s">
        <v>53</v>
      </c>
      <c r="H35" s="41"/>
      <c r="I35" s="42">
        <f>+E35*H35</f>
        <v>0</v>
      </c>
    </row>
    <row r="36" spans="1:9" s="7" customFormat="1" ht="17.25" customHeight="1">
      <c r="A36" s="123" t="s">
        <v>54</v>
      </c>
      <c r="B36" s="123"/>
      <c r="C36" s="123"/>
      <c r="D36" s="123"/>
      <c r="E36" s="44">
        <v>13.8</v>
      </c>
      <c r="F36" s="31"/>
      <c r="G36" s="45" t="s">
        <v>53</v>
      </c>
      <c r="H36" s="41"/>
      <c r="I36" s="42">
        <f>+E36*H36</f>
        <v>0</v>
      </c>
    </row>
    <row r="37" spans="1:9" s="7" customFormat="1" ht="17.25" customHeight="1">
      <c r="A37" s="123" t="s">
        <v>55</v>
      </c>
      <c r="B37" s="123"/>
      <c r="C37" s="123"/>
      <c r="D37" s="123"/>
      <c r="E37" s="44">
        <v>500</v>
      </c>
      <c r="F37" s="31"/>
      <c r="G37" s="45" t="s">
        <v>48</v>
      </c>
      <c r="H37" s="41"/>
      <c r="I37" s="42">
        <f>+E37*H37</f>
        <v>0</v>
      </c>
    </row>
    <row r="38" spans="1:9" s="7" customFormat="1" ht="16.5">
      <c r="A38" s="29"/>
      <c r="B38" s="29"/>
      <c r="C38" s="29"/>
      <c r="D38" s="29"/>
      <c r="E38" s="29"/>
      <c r="F38" s="29"/>
      <c r="G38" s="29"/>
      <c r="H38" s="29"/>
      <c r="I38" s="29"/>
    </row>
    <row r="39" spans="1:9" s="7" customFormat="1" ht="17.25" customHeight="1">
      <c r="A39" s="120" t="s">
        <v>56</v>
      </c>
      <c r="B39" s="120"/>
      <c r="C39" s="120"/>
      <c r="D39" s="120"/>
      <c r="E39" s="120"/>
      <c r="F39" s="29"/>
      <c r="G39" s="121" t="s">
        <v>34</v>
      </c>
      <c r="H39" s="121"/>
      <c r="I39" s="121"/>
    </row>
    <row r="40" spans="1:9" s="7" customFormat="1" ht="17.25" customHeight="1">
      <c r="A40" s="122" t="s">
        <v>35</v>
      </c>
      <c r="B40" s="122"/>
      <c r="C40" s="122"/>
      <c r="D40" s="122"/>
      <c r="E40" s="34" t="s">
        <v>36</v>
      </c>
      <c r="F40" s="35"/>
      <c r="G40" s="36" t="s">
        <v>37</v>
      </c>
      <c r="H40" s="37" t="s">
        <v>38</v>
      </c>
      <c r="I40" s="34" t="s">
        <v>39</v>
      </c>
    </row>
    <row r="41" spans="1:9" s="7" customFormat="1" ht="17.25" customHeight="1">
      <c r="A41" s="123" t="s">
        <v>57</v>
      </c>
      <c r="B41" s="123"/>
      <c r="C41" s="123"/>
      <c r="D41" s="123"/>
      <c r="E41" s="39"/>
      <c r="F41" s="31"/>
      <c r="G41" s="40"/>
      <c r="H41" s="41"/>
      <c r="I41" s="42">
        <f>+E41*H41</f>
        <v>0</v>
      </c>
    </row>
    <row r="42" spans="1:9" s="7" customFormat="1" ht="17.25" customHeight="1">
      <c r="A42" s="123" t="s">
        <v>58</v>
      </c>
      <c r="B42" s="123"/>
      <c r="C42" s="123"/>
      <c r="D42" s="123"/>
      <c r="E42" s="39"/>
      <c r="F42" s="31"/>
      <c r="G42" s="40"/>
      <c r="H42" s="41"/>
      <c r="I42" s="42">
        <f t="shared" ref="I42:I45" si="0">+E42*H42</f>
        <v>0</v>
      </c>
    </row>
    <row r="43" spans="1:9" s="7" customFormat="1" ht="17.25" customHeight="1">
      <c r="A43" s="123" t="s">
        <v>59</v>
      </c>
      <c r="B43" s="123"/>
      <c r="C43" s="123"/>
      <c r="D43" s="123"/>
      <c r="E43" s="39"/>
      <c r="F43" s="31"/>
      <c r="G43" s="40"/>
      <c r="H43" s="41"/>
      <c r="I43" s="42">
        <f t="shared" si="0"/>
        <v>0</v>
      </c>
    </row>
    <row r="44" spans="1:9" s="7" customFormat="1" ht="17.25" customHeight="1">
      <c r="A44" s="123" t="s">
        <v>60</v>
      </c>
      <c r="B44" s="123"/>
      <c r="C44" s="123"/>
      <c r="D44" s="123"/>
      <c r="E44" s="39"/>
      <c r="F44" s="31"/>
      <c r="G44" s="40"/>
      <c r="H44" s="41"/>
      <c r="I44" s="42">
        <f t="shared" si="0"/>
        <v>0</v>
      </c>
    </row>
    <row r="45" spans="1:9" s="7" customFormat="1" ht="17.25" customHeight="1">
      <c r="A45" s="123" t="s">
        <v>61</v>
      </c>
      <c r="B45" s="123"/>
      <c r="C45" s="123"/>
      <c r="D45" s="123"/>
      <c r="E45" s="39"/>
      <c r="F45" s="31"/>
      <c r="G45" s="40"/>
      <c r="H45" s="41"/>
      <c r="I45" s="42">
        <f t="shared" si="0"/>
        <v>0</v>
      </c>
    </row>
    <row r="46" spans="1:9" s="7" customFormat="1" ht="16.5">
      <c r="A46" s="29"/>
      <c r="B46" s="29"/>
      <c r="C46" s="29"/>
      <c r="D46" s="29"/>
      <c r="E46" s="43"/>
      <c r="F46" s="29"/>
      <c r="G46" s="29"/>
      <c r="H46" s="29"/>
      <c r="I46" s="29"/>
    </row>
    <row r="47" spans="1:9" s="7" customFormat="1" ht="17.25" customHeight="1">
      <c r="A47" s="120" t="s">
        <v>62</v>
      </c>
      <c r="B47" s="120"/>
      <c r="C47" s="120"/>
      <c r="D47" s="120"/>
      <c r="E47" s="120"/>
      <c r="F47" s="29"/>
      <c r="G47" s="121" t="s">
        <v>34</v>
      </c>
      <c r="H47" s="121"/>
      <c r="I47" s="121"/>
    </row>
    <row r="48" spans="1:9" s="7" customFormat="1" ht="17.25" customHeight="1">
      <c r="A48" s="122" t="s">
        <v>35</v>
      </c>
      <c r="B48" s="122"/>
      <c r="C48" s="122"/>
      <c r="D48" s="122"/>
      <c r="E48" s="34" t="s">
        <v>36</v>
      </c>
      <c r="F48" s="35"/>
      <c r="G48" s="36" t="s">
        <v>37</v>
      </c>
      <c r="H48" s="37" t="s">
        <v>38</v>
      </c>
      <c r="I48" s="34" t="s">
        <v>39</v>
      </c>
    </row>
    <row r="49" spans="1:9" s="7" customFormat="1" ht="17.25" customHeight="1">
      <c r="A49" s="123" t="s">
        <v>63</v>
      </c>
      <c r="B49" s="123"/>
      <c r="C49" s="123"/>
      <c r="D49" s="123"/>
      <c r="E49" s="44">
        <v>420</v>
      </c>
      <c r="F49" s="31"/>
      <c r="G49" s="45" t="s">
        <v>64</v>
      </c>
      <c r="H49" s="41"/>
      <c r="I49" s="42">
        <f>+E49*H49</f>
        <v>0</v>
      </c>
    </row>
    <row r="50" spans="1:9" s="7" customFormat="1" ht="17.25" customHeight="1">
      <c r="A50" s="123" t="s">
        <v>65</v>
      </c>
      <c r="B50" s="123"/>
      <c r="C50" s="123"/>
      <c r="D50" s="123"/>
      <c r="E50" s="44">
        <v>155</v>
      </c>
      <c r="F50" s="31"/>
      <c r="G50" s="45" t="s">
        <v>66</v>
      </c>
      <c r="H50" s="41"/>
      <c r="I50" s="42">
        <f>+E50*H50</f>
        <v>0</v>
      </c>
    </row>
    <row r="51" spans="1:9" s="7" customFormat="1" ht="16.5" customHeight="1">
      <c r="A51" s="123" t="s">
        <v>67</v>
      </c>
      <c r="B51" s="123"/>
      <c r="C51" s="123"/>
      <c r="D51" s="123"/>
      <c r="E51" s="44">
        <v>210.75</v>
      </c>
      <c r="F51" s="31"/>
      <c r="G51" s="45" t="s">
        <v>235</v>
      </c>
      <c r="H51" s="41"/>
      <c r="I51" s="42">
        <f>+E51*H51</f>
        <v>0</v>
      </c>
    </row>
    <row r="52" spans="1:9" s="7" customFormat="1" ht="16.5">
      <c r="A52" s="29"/>
      <c r="B52" s="29"/>
      <c r="C52" s="29"/>
      <c r="D52" s="29"/>
      <c r="E52" s="43"/>
      <c r="F52" s="29"/>
      <c r="G52" s="29"/>
      <c r="H52" s="29"/>
      <c r="I52" s="29"/>
    </row>
    <row r="53" spans="1:9" s="7" customFormat="1" ht="17.25" customHeight="1">
      <c r="A53" s="120" t="s">
        <v>233</v>
      </c>
      <c r="B53" s="120"/>
      <c r="C53" s="120"/>
      <c r="D53" s="120"/>
      <c r="E53" s="120"/>
      <c r="F53" s="29"/>
      <c r="G53" s="121" t="s">
        <v>34</v>
      </c>
      <c r="H53" s="121"/>
      <c r="I53" s="121"/>
    </row>
    <row r="54" spans="1:9" s="7" customFormat="1" ht="17.25" customHeight="1">
      <c r="A54" s="122" t="s">
        <v>35</v>
      </c>
      <c r="B54" s="122"/>
      <c r="C54" s="122"/>
      <c r="D54" s="122"/>
      <c r="E54" s="34" t="s">
        <v>36</v>
      </c>
      <c r="F54" s="35"/>
      <c r="G54" s="36" t="s">
        <v>37</v>
      </c>
      <c r="H54" s="37" t="s">
        <v>38</v>
      </c>
      <c r="I54" s="34" t="s">
        <v>39</v>
      </c>
    </row>
    <row r="55" spans="1:9" s="7" customFormat="1" ht="17.25" customHeight="1">
      <c r="A55" s="123" t="s">
        <v>68</v>
      </c>
      <c r="B55" s="123"/>
      <c r="C55" s="123"/>
      <c r="D55" s="123"/>
      <c r="E55" s="93">
        <v>37</v>
      </c>
      <c r="F55" s="31"/>
      <c r="G55" s="45" t="s">
        <v>44</v>
      </c>
      <c r="H55" s="46">
        <f>+H27</f>
        <v>0</v>
      </c>
      <c r="I55" s="42">
        <f>+E55*H55</f>
        <v>0</v>
      </c>
    </row>
    <row r="56" spans="1:9" s="7" customFormat="1" ht="17.25" customHeight="1">
      <c r="A56" s="123" t="s">
        <v>69</v>
      </c>
      <c r="B56" s="123"/>
      <c r="C56" s="123"/>
      <c r="D56" s="123"/>
      <c r="E56" s="93">
        <v>70</v>
      </c>
      <c r="F56" s="31"/>
      <c r="G56" s="45" t="s">
        <v>44</v>
      </c>
      <c r="H56" s="46">
        <f>+H28</f>
        <v>0</v>
      </c>
      <c r="I56" s="42">
        <f>+E56*H56</f>
        <v>0</v>
      </c>
    </row>
    <row r="57" spans="1:9" s="7" customFormat="1" ht="17.25" customHeight="1">
      <c r="A57" s="123" t="s">
        <v>70</v>
      </c>
      <c r="B57" s="123"/>
      <c r="C57" s="123"/>
      <c r="D57" s="123"/>
      <c r="E57" s="93">
        <v>243</v>
      </c>
      <c r="F57" s="31"/>
      <c r="G57" s="45" t="s">
        <v>44</v>
      </c>
      <c r="H57" s="46">
        <f>+H29</f>
        <v>0</v>
      </c>
      <c r="I57" s="42">
        <f>+E57*H57</f>
        <v>0</v>
      </c>
    </row>
    <row r="58" spans="1:9" s="7" customFormat="1" ht="17.25" customHeight="1">
      <c r="A58" s="123" t="s">
        <v>71</v>
      </c>
      <c r="B58" s="123"/>
      <c r="C58" s="123"/>
      <c r="D58" s="123"/>
      <c r="E58" s="93">
        <v>12</v>
      </c>
      <c r="F58" s="31"/>
      <c r="G58" s="45" t="s">
        <v>72</v>
      </c>
      <c r="H58" s="47">
        <f>+TRACTAMENT!H19</f>
        <v>0</v>
      </c>
      <c r="I58" s="42">
        <f>+E58*H58</f>
        <v>0</v>
      </c>
    </row>
    <row r="59" spans="1:9" s="7" customFormat="1" ht="17.25" customHeight="1">
      <c r="A59" s="123" t="s">
        <v>73</v>
      </c>
      <c r="B59" s="123"/>
      <c r="C59" s="123"/>
      <c r="D59" s="123"/>
      <c r="E59" s="93">
        <v>50</v>
      </c>
      <c r="F59" s="31"/>
      <c r="G59" s="45" t="s">
        <v>72</v>
      </c>
      <c r="H59" s="41"/>
      <c r="I59" s="42">
        <f>+E59*H59</f>
        <v>0</v>
      </c>
    </row>
    <row r="60" spans="1:9" s="7" customFormat="1" ht="16.5">
      <c r="A60" s="126" t="s">
        <v>260</v>
      </c>
      <c r="B60" s="126"/>
      <c r="C60" s="126"/>
      <c r="D60" s="126"/>
      <c r="E60" s="126"/>
      <c r="F60" s="126"/>
      <c r="G60" s="126"/>
      <c r="H60" s="126"/>
      <c r="I60" s="126"/>
    </row>
    <row r="61" spans="1:9" s="7" customFormat="1" ht="16.5">
      <c r="A61" s="126" t="s">
        <v>259</v>
      </c>
      <c r="B61" s="126"/>
      <c r="C61" s="126"/>
      <c r="D61" s="126"/>
      <c r="E61" s="126"/>
      <c r="F61" s="126"/>
      <c r="G61" s="126"/>
      <c r="H61" s="126"/>
      <c r="I61" s="126"/>
    </row>
    <row r="62" spans="1:9" s="7" customFormat="1" ht="16.5">
      <c r="A62" s="29"/>
      <c r="B62" s="29"/>
      <c r="C62" s="29"/>
      <c r="D62" s="29"/>
      <c r="E62" s="29"/>
      <c r="F62" s="29"/>
      <c r="G62" s="29"/>
      <c r="H62" s="29"/>
      <c r="I62" s="29"/>
    </row>
    <row r="63" spans="1:9" s="7" customFormat="1" ht="17.25" customHeight="1">
      <c r="A63" s="120" t="s">
        <v>74</v>
      </c>
      <c r="B63" s="120"/>
      <c r="C63" s="120"/>
      <c r="D63" s="120"/>
      <c r="E63" s="120"/>
      <c r="F63" s="29"/>
      <c r="G63" s="121" t="s">
        <v>34</v>
      </c>
      <c r="H63" s="121"/>
      <c r="I63" s="121"/>
    </row>
    <row r="64" spans="1:9" s="7" customFormat="1" ht="33">
      <c r="A64" s="122" t="s">
        <v>75</v>
      </c>
      <c r="B64" s="122"/>
      <c r="C64" s="122"/>
      <c r="D64" s="122"/>
      <c r="E64" s="34" t="s">
        <v>36</v>
      </c>
      <c r="F64" s="29"/>
      <c r="G64" s="33" t="s">
        <v>76</v>
      </c>
      <c r="H64" s="37" t="s">
        <v>77</v>
      </c>
      <c r="I64" s="34" t="s">
        <v>39</v>
      </c>
    </row>
    <row r="65" spans="1:9" s="7" customFormat="1" ht="17.25" customHeight="1">
      <c r="A65" s="123" t="s">
        <v>78</v>
      </c>
      <c r="B65" s="123"/>
      <c r="C65" s="123"/>
      <c r="D65" s="123"/>
      <c r="E65" s="39"/>
      <c r="F65" s="29"/>
      <c r="G65" s="40"/>
      <c r="H65" s="48"/>
      <c r="I65" s="49">
        <f t="shared" ref="I65:I70" si="1">+E65*G65*H65</f>
        <v>0</v>
      </c>
    </row>
    <row r="66" spans="1:9" s="7" customFormat="1" ht="17.25" customHeight="1">
      <c r="A66" s="123" t="s">
        <v>43</v>
      </c>
      <c r="B66" s="123"/>
      <c r="C66" s="123"/>
      <c r="D66" s="123"/>
      <c r="E66" s="93">
        <v>9</v>
      </c>
      <c r="F66" s="29"/>
      <c r="G66" s="40">
        <v>2</v>
      </c>
      <c r="H66" s="48"/>
      <c r="I66" s="49">
        <f t="shared" si="1"/>
        <v>0</v>
      </c>
    </row>
    <row r="67" spans="1:9" s="7" customFormat="1" ht="17.25" customHeight="1">
      <c r="A67" s="123" t="s">
        <v>45</v>
      </c>
      <c r="B67" s="123"/>
      <c r="C67" s="123"/>
      <c r="D67" s="123"/>
      <c r="E67" s="93">
        <v>9</v>
      </c>
      <c r="F67" s="29"/>
      <c r="G67" s="40">
        <v>2</v>
      </c>
      <c r="H67" s="48"/>
      <c r="I67" s="49">
        <f t="shared" si="1"/>
        <v>0</v>
      </c>
    </row>
    <row r="68" spans="1:9" s="7" customFormat="1" ht="17.25" customHeight="1">
      <c r="A68" s="123" t="s">
        <v>46</v>
      </c>
      <c r="B68" s="123"/>
      <c r="C68" s="123"/>
      <c r="D68" s="123"/>
      <c r="E68" s="93">
        <v>9</v>
      </c>
      <c r="F68" s="29"/>
      <c r="G68" s="40">
        <v>4</v>
      </c>
      <c r="H68" s="48"/>
      <c r="I68" s="49">
        <f t="shared" si="1"/>
        <v>0</v>
      </c>
    </row>
    <row r="69" spans="1:9" s="7" customFormat="1" ht="17.25" customHeight="1">
      <c r="A69" s="123" t="s">
        <v>79</v>
      </c>
      <c r="B69" s="123"/>
      <c r="C69" s="123"/>
      <c r="D69" s="123"/>
      <c r="E69" s="93">
        <v>11.7</v>
      </c>
      <c r="F69" s="29"/>
      <c r="G69" s="40"/>
      <c r="H69" s="48"/>
      <c r="I69" s="49">
        <f t="shared" si="1"/>
        <v>0</v>
      </c>
    </row>
    <row r="70" spans="1:9" s="7" customFormat="1" ht="17.25" customHeight="1">
      <c r="A70" s="123" t="s">
        <v>80</v>
      </c>
      <c r="B70" s="123"/>
      <c r="C70" s="123"/>
      <c r="D70" s="123"/>
      <c r="E70" s="44">
        <v>10.85</v>
      </c>
      <c r="F70" s="29"/>
      <c r="G70" s="40"/>
      <c r="H70" s="48"/>
      <c r="I70" s="49">
        <f t="shared" si="1"/>
        <v>0</v>
      </c>
    </row>
    <row r="71" spans="1:9" s="7" customFormat="1" ht="16.5">
      <c r="A71" s="29"/>
      <c r="B71" s="29"/>
      <c r="C71" s="29"/>
      <c r="D71" s="29"/>
      <c r="E71" s="29"/>
      <c r="F71" s="29"/>
      <c r="G71" s="125" t="s">
        <v>81</v>
      </c>
      <c r="H71" s="125"/>
      <c r="I71" s="125"/>
    </row>
    <row r="72" spans="1:9" s="7" customFormat="1" ht="16.5">
      <c r="A72" s="29"/>
      <c r="B72" s="29"/>
      <c r="C72" s="29"/>
      <c r="D72" s="29"/>
      <c r="E72" s="29"/>
      <c r="F72" s="29"/>
      <c r="G72" s="29"/>
      <c r="H72" s="29"/>
      <c r="I72" s="29"/>
    </row>
    <row r="73" spans="1:9" s="7" customFormat="1" ht="17.25" customHeight="1">
      <c r="A73" s="120" t="s">
        <v>82</v>
      </c>
      <c r="B73" s="120"/>
      <c r="C73" s="120"/>
      <c r="D73" s="120"/>
      <c r="E73" s="120"/>
      <c r="F73" s="29"/>
      <c r="G73" s="121" t="s">
        <v>34</v>
      </c>
      <c r="H73" s="121"/>
      <c r="I73" s="121"/>
    </row>
    <row r="74" spans="1:9" s="7" customFormat="1" ht="17.25" customHeight="1">
      <c r="A74" s="122" t="s">
        <v>75</v>
      </c>
      <c r="B74" s="122"/>
      <c r="C74" s="122"/>
      <c r="D74" s="122"/>
      <c r="E74" s="34" t="s">
        <v>36</v>
      </c>
      <c r="F74" s="29"/>
      <c r="G74" s="33" t="s">
        <v>37</v>
      </c>
      <c r="H74" s="37" t="s">
        <v>38</v>
      </c>
      <c r="I74" s="34" t="s">
        <v>39</v>
      </c>
    </row>
    <row r="75" spans="1:9" s="7" customFormat="1" ht="17.25" customHeight="1">
      <c r="A75" s="123" t="s">
        <v>41</v>
      </c>
      <c r="B75" s="123"/>
      <c r="C75" s="123"/>
      <c r="D75" s="123"/>
      <c r="E75" s="44">
        <v>345</v>
      </c>
      <c r="F75" s="31"/>
      <c r="G75" s="50" t="s">
        <v>48</v>
      </c>
      <c r="H75" s="48"/>
      <c r="I75" s="49">
        <f>+E75*H75</f>
        <v>0</v>
      </c>
    </row>
    <row r="76" spans="1:9" s="7" customFormat="1" ht="17.25" customHeight="1">
      <c r="A76" s="123" t="s">
        <v>60</v>
      </c>
      <c r="B76" s="123"/>
      <c r="C76" s="123"/>
      <c r="D76" s="123"/>
      <c r="E76" s="44">
        <v>16.86</v>
      </c>
      <c r="F76" s="31"/>
      <c r="G76" s="50" t="s">
        <v>83</v>
      </c>
      <c r="H76" s="48"/>
      <c r="I76" s="49">
        <f>+E76*H76</f>
        <v>0</v>
      </c>
    </row>
    <row r="77" spans="1:9" s="7" customFormat="1" ht="17.25" customHeight="1">
      <c r="A77" s="123" t="s">
        <v>25</v>
      </c>
      <c r="B77" s="123"/>
      <c r="C77" s="123"/>
      <c r="D77" s="123"/>
      <c r="E77" s="44">
        <v>60.57</v>
      </c>
      <c r="F77" s="31"/>
      <c r="G77" s="50" t="s">
        <v>48</v>
      </c>
      <c r="H77" s="47">
        <f>+H66+H67+H68</f>
        <v>0</v>
      </c>
      <c r="I77" s="49">
        <f>+E77*H77</f>
        <v>0</v>
      </c>
    </row>
    <row r="78" spans="1:9" s="7" customFormat="1" ht="17.25" customHeight="1">
      <c r="A78" s="123" t="s">
        <v>84</v>
      </c>
      <c r="B78" s="123"/>
      <c r="C78" s="123"/>
      <c r="D78" s="123"/>
      <c r="E78" s="44">
        <v>350</v>
      </c>
      <c r="F78" s="31"/>
      <c r="G78" s="50" t="s">
        <v>48</v>
      </c>
      <c r="H78" s="47">
        <f>+H69</f>
        <v>0</v>
      </c>
      <c r="I78" s="49">
        <f>+E78*H78</f>
        <v>0</v>
      </c>
    </row>
    <row r="79" spans="1:9" s="7" customFormat="1" ht="17.25" customHeight="1">
      <c r="A79" s="123" t="s">
        <v>85</v>
      </c>
      <c r="B79" s="123"/>
      <c r="C79" s="123"/>
      <c r="D79" s="123"/>
      <c r="E79" s="44">
        <v>3592.86</v>
      </c>
      <c r="F79" s="31"/>
      <c r="G79" s="45" t="s">
        <v>51</v>
      </c>
      <c r="H79" s="48"/>
      <c r="I79" s="49">
        <f>+E79*H79</f>
        <v>0</v>
      </c>
    </row>
    <row r="80" spans="1:9" s="7" customFormat="1" ht="17.25" customHeight="1">
      <c r="A80" s="124" t="s">
        <v>230</v>
      </c>
      <c r="B80" s="124"/>
      <c r="C80" s="124"/>
      <c r="D80" s="124"/>
      <c r="E80" s="124"/>
      <c r="F80" s="124"/>
      <c r="G80" s="124"/>
      <c r="H80" s="124"/>
      <c r="I80" s="124"/>
    </row>
    <row r="81" spans="1:9" s="7" customFormat="1" ht="16.5">
      <c r="A81" s="29"/>
      <c r="B81" s="29"/>
      <c r="C81" s="29"/>
      <c r="D81" s="29"/>
      <c r="E81" s="43"/>
      <c r="F81" s="29"/>
      <c r="G81" s="29"/>
      <c r="H81" s="29"/>
      <c r="I81" s="29"/>
    </row>
    <row r="82" spans="1:9" s="7" customFormat="1" ht="17.25" customHeight="1">
      <c r="A82" s="120" t="s">
        <v>86</v>
      </c>
      <c r="B82" s="120"/>
      <c r="C82" s="120"/>
      <c r="D82" s="120"/>
      <c r="E82" s="120"/>
      <c r="F82" s="29"/>
      <c r="G82" s="121" t="s">
        <v>34</v>
      </c>
      <c r="H82" s="121"/>
      <c r="I82" s="121"/>
    </row>
    <row r="83" spans="1:9" s="7" customFormat="1" ht="17.25" customHeight="1">
      <c r="A83" s="122" t="s">
        <v>35</v>
      </c>
      <c r="B83" s="122"/>
      <c r="C83" s="122"/>
      <c r="D83" s="122"/>
      <c r="E83" s="34" t="s">
        <v>36</v>
      </c>
      <c r="F83" s="35"/>
      <c r="G83" s="36" t="s">
        <v>87</v>
      </c>
      <c r="H83" s="37" t="s">
        <v>38</v>
      </c>
      <c r="I83" s="34" t="s">
        <v>39</v>
      </c>
    </row>
    <row r="84" spans="1:9" s="7" customFormat="1" ht="17.25" customHeight="1">
      <c r="A84" s="119" t="s">
        <v>88</v>
      </c>
      <c r="B84" s="119"/>
      <c r="C84" s="119"/>
      <c r="D84" s="119"/>
      <c r="E84" s="44">
        <v>173.88</v>
      </c>
      <c r="F84" s="29"/>
      <c r="G84" s="45" t="s">
        <v>89</v>
      </c>
      <c r="H84" s="51"/>
      <c r="I84" s="49">
        <f t="shared" ref="I84:I86" si="2">+E84*H84</f>
        <v>0</v>
      </c>
    </row>
    <row r="85" spans="1:9" s="7" customFormat="1" ht="17.25" customHeight="1">
      <c r="A85" s="119" t="s">
        <v>236</v>
      </c>
      <c r="B85" s="119"/>
      <c r="C85" s="119"/>
      <c r="D85" s="119"/>
      <c r="E85" s="39"/>
      <c r="F85" s="29"/>
      <c r="G85" s="45" t="s">
        <v>51</v>
      </c>
      <c r="H85" s="47">
        <v>1</v>
      </c>
      <c r="I85" s="49">
        <f t="shared" ref="I85" si="3">+E85*H85</f>
        <v>0</v>
      </c>
    </row>
    <row r="86" spans="1:9" s="7" customFormat="1" ht="33" customHeight="1">
      <c r="A86" s="119" t="s">
        <v>90</v>
      </c>
      <c r="B86" s="119"/>
      <c r="C86" s="119"/>
      <c r="D86" s="119"/>
      <c r="E86" s="39"/>
      <c r="F86" s="29"/>
      <c r="G86" s="40"/>
      <c r="H86" s="51"/>
      <c r="I86" s="49">
        <f t="shared" si="2"/>
        <v>0</v>
      </c>
    </row>
    <row r="87" spans="1:9" s="7" customFormat="1" ht="16.5">
      <c r="A87" s="29"/>
      <c r="B87" s="29"/>
      <c r="C87" s="29"/>
      <c r="D87" s="29"/>
      <c r="E87" s="32"/>
      <c r="F87" s="29"/>
      <c r="G87" s="29"/>
      <c r="H87" s="29"/>
      <c r="I87" s="29"/>
    </row>
    <row r="88" spans="1:9" s="7" customFormat="1">
      <c r="A88" s="29"/>
      <c r="B88" s="29"/>
      <c r="C88" s="29"/>
      <c r="D88" s="29"/>
      <c r="E88" s="29"/>
      <c r="F88" s="29"/>
      <c r="G88" s="117" t="s">
        <v>91</v>
      </c>
      <c r="H88" s="117"/>
      <c r="I88" s="52">
        <f>+H12</f>
        <v>0</v>
      </c>
    </row>
    <row r="89" spans="1:9" s="7" customFormat="1">
      <c r="A89" s="29"/>
      <c r="B89" s="29"/>
      <c r="C89" s="29"/>
      <c r="D89" s="29"/>
      <c r="E89" s="29"/>
      <c r="F89" s="29"/>
      <c r="G89" s="117" t="s">
        <v>92</v>
      </c>
      <c r="H89" s="117"/>
      <c r="I89" s="52">
        <f>-H7-H8-H9-H10-H11-H13-H14-H15</f>
        <v>0</v>
      </c>
    </row>
    <row r="90" spans="1:9" s="7" customFormat="1" ht="17.25" customHeight="1">
      <c r="A90" s="29"/>
      <c r="B90" s="29"/>
      <c r="C90" s="29"/>
      <c r="D90" s="29"/>
      <c r="E90" s="29"/>
      <c r="F90" s="29"/>
      <c r="G90" s="118" t="s">
        <v>93</v>
      </c>
      <c r="H90" s="118"/>
      <c r="I90" s="53">
        <f>+I88+I89</f>
        <v>0</v>
      </c>
    </row>
    <row r="91" spans="1:9" s="7" customFormat="1">
      <c r="G91" s="1"/>
      <c r="H91" s="1"/>
      <c r="I91" s="1"/>
    </row>
    <row r="92" spans="1:9" s="7" customFormat="1" ht="16.5"/>
    <row r="93" spans="1:9" s="7" customFormat="1" ht="16.5"/>
    <row r="94" spans="1:9" s="7" customFormat="1" ht="16.5"/>
    <row r="95" spans="1:9" s="7" customFormat="1" ht="16.5"/>
    <row r="96" spans="1:9" s="7" customFormat="1" ht="16.5"/>
    <row r="97" spans="1:15" s="7" customFormat="1" ht="16.5"/>
    <row r="98" spans="1:15" s="7" customFormat="1" ht="16.5"/>
    <row r="99" spans="1:15" s="7" customFormat="1" ht="16.5"/>
    <row r="100" spans="1: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</sheetData>
  <mergeCells count="85">
    <mergeCell ref="C1:I1"/>
    <mergeCell ref="C3:I3"/>
    <mergeCell ref="A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A18:E18"/>
    <mergeCell ref="G18:I18"/>
    <mergeCell ref="A19:D19"/>
    <mergeCell ref="A20:D20"/>
    <mergeCell ref="A21:D21"/>
    <mergeCell ref="A23:D23"/>
    <mergeCell ref="A25:E25"/>
    <mergeCell ref="G25:I25"/>
    <mergeCell ref="A22:D22"/>
    <mergeCell ref="A26:D26"/>
    <mergeCell ref="A27:D27"/>
    <mergeCell ref="A28:D28"/>
    <mergeCell ref="A29:D29"/>
    <mergeCell ref="A30:D30"/>
    <mergeCell ref="A32:E32"/>
    <mergeCell ref="G32:I32"/>
    <mergeCell ref="A33:D33"/>
    <mergeCell ref="A34:D34"/>
    <mergeCell ref="A35:D35"/>
    <mergeCell ref="A36:D36"/>
    <mergeCell ref="A37:D37"/>
    <mergeCell ref="A39:E39"/>
    <mergeCell ref="G39:I39"/>
    <mergeCell ref="A40:D40"/>
    <mergeCell ref="A41:D41"/>
    <mergeCell ref="A42:D42"/>
    <mergeCell ref="A43:D43"/>
    <mergeCell ref="A44:D44"/>
    <mergeCell ref="A45:D45"/>
    <mergeCell ref="A47:E47"/>
    <mergeCell ref="G47:I47"/>
    <mergeCell ref="A48:D48"/>
    <mergeCell ref="A49:D49"/>
    <mergeCell ref="A50:D50"/>
    <mergeCell ref="A51:D51"/>
    <mergeCell ref="A53:E53"/>
    <mergeCell ref="G53:I53"/>
    <mergeCell ref="A54:D54"/>
    <mergeCell ref="A55:D55"/>
    <mergeCell ref="A56:D56"/>
    <mergeCell ref="A57:D57"/>
    <mergeCell ref="A58:D58"/>
    <mergeCell ref="A59:D59"/>
    <mergeCell ref="A60:I60"/>
    <mergeCell ref="A61:I61"/>
    <mergeCell ref="A63:E63"/>
    <mergeCell ref="G63:I63"/>
    <mergeCell ref="A64:D64"/>
    <mergeCell ref="A65:D65"/>
    <mergeCell ref="A66:D66"/>
    <mergeCell ref="A67:D67"/>
    <mergeCell ref="A68:D68"/>
    <mergeCell ref="A69:D69"/>
    <mergeCell ref="A70:D70"/>
    <mergeCell ref="G71:I71"/>
    <mergeCell ref="A73:E73"/>
    <mergeCell ref="G73:I73"/>
    <mergeCell ref="A74:D74"/>
    <mergeCell ref="A75:D75"/>
    <mergeCell ref="A82:E82"/>
    <mergeCell ref="G82:I82"/>
    <mergeCell ref="A83:D83"/>
    <mergeCell ref="A76:D76"/>
    <mergeCell ref="A77:D77"/>
    <mergeCell ref="A78:D78"/>
    <mergeCell ref="A79:D79"/>
    <mergeCell ref="A80:I80"/>
    <mergeCell ref="G89:H89"/>
    <mergeCell ref="G90:H90"/>
    <mergeCell ref="A84:D84"/>
    <mergeCell ref="A86:D86"/>
    <mergeCell ref="G88:H88"/>
    <mergeCell ref="A85:D85"/>
  </mergeCells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firstFooter>&amp;C&amp;"Times New Roman,Normal"&amp;12&amp;Kffffff&amp;A</first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2"/>
  <sheetViews>
    <sheetView showGridLines="0" topLeftCell="A44" zoomScaleNormal="100" workbookViewId="0">
      <selection activeCell="G60" sqref="G60"/>
    </sheetView>
  </sheetViews>
  <sheetFormatPr baseColWidth="10" defaultColWidth="13.42578125" defaultRowHeight="17.25"/>
  <cols>
    <col min="1" max="1" width="8.140625" style="28" customWidth="1"/>
    <col min="2" max="2" width="18.42578125" style="28" customWidth="1"/>
    <col min="3" max="3" width="13.42578125" style="28"/>
    <col min="4" max="4" width="12.140625" style="28" customWidth="1"/>
    <col min="5" max="5" width="13.7109375" style="28" customWidth="1"/>
    <col min="6" max="6" width="2.85546875" style="28" customWidth="1"/>
    <col min="7" max="7" width="19.7109375" style="28" customWidth="1"/>
    <col min="8" max="8" width="15.140625" style="28" customWidth="1"/>
    <col min="9" max="9" width="21.28515625" style="54" customWidth="1"/>
    <col min="10" max="1024" width="13.42578125" style="28"/>
    <col min="1025" max="16384" width="13.42578125" style="1"/>
  </cols>
  <sheetData>
    <row r="1" spans="1:1024" ht="26.25" customHeight="1">
      <c r="A1" s="1"/>
      <c r="B1" s="1"/>
      <c r="C1" s="103" t="s">
        <v>0</v>
      </c>
      <c r="D1" s="103"/>
      <c r="E1" s="103"/>
      <c r="F1" s="103"/>
      <c r="G1" s="103"/>
      <c r="H1" s="103"/>
      <c r="I1" s="10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7.5" customHeight="1">
      <c r="A2" s="1"/>
      <c r="B2" s="1"/>
      <c r="C2" s="27"/>
      <c r="D2" s="27"/>
      <c r="E2" s="27"/>
      <c r="F2" s="27"/>
      <c r="G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8" customHeight="1">
      <c r="A3" s="1"/>
      <c r="B3" s="1"/>
      <c r="C3" s="104" t="s">
        <v>94</v>
      </c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</row>
    <row r="4" spans="1:1024" s="29" customFormat="1" ht="16.5">
      <c r="H4" s="55"/>
      <c r="I4" s="56"/>
    </row>
    <row r="5" spans="1:1024" s="29" customFormat="1" ht="16.5">
      <c r="A5" s="57"/>
      <c r="B5" s="57"/>
      <c r="C5" s="57"/>
      <c r="D5" s="57"/>
      <c r="E5" s="57"/>
      <c r="F5" s="57"/>
      <c r="G5" s="57"/>
      <c r="I5" s="58"/>
    </row>
    <row r="6" spans="1:1024" s="29" customFormat="1" ht="17.25" customHeight="1">
      <c r="A6" s="128" t="s">
        <v>22</v>
      </c>
      <c r="B6" s="128"/>
      <c r="C6" s="128"/>
      <c r="D6" s="128"/>
      <c r="E6" s="128"/>
      <c r="F6" s="128"/>
      <c r="G6" s="128"/>
      <c r="H6" s="30" t="s">
        <v>23</v>
      </c>
      <c r="I6" s="58"/>
    </row>
    <row r="7" spans="1:1024" s="29" customFormat="1" ht="32.25" customHeight="1">
      <c r="A7" s="31">
        <v>1</v>
      </c>
      <c r="B7" s="133" t="s">
        <v>95</v>
      </c>
      <c r="C7" s="133"/>
      <c r="D7" s="133"/>
      <c r="E7" s="133"/>
      <c r="F7" s="133"/>
      <c r="G7" s="133"/>
      <c r="H7" s="59">
        <f>SUM(I16:I25)</f>
        <v>0</v>
      </c>
      <c r="I7" s="58"/>
    </row>
    <row r="8" spans="1:1024" s="29" customFormat="1" ht="17.25" customHeight="1">
      <c r="A8" s="31">
        <v>2</v>
      </c>
      <c r="B8" s="133" t="s">
        <v>96</v>
      </c>
      <c r="C8" s="133"/>
      <c r="D8" s="133"/>
      <c r="E8" s="133"/>
      <c r="F8" s="133"/>
      <c r="G8" s="133"/>
      <c r="H8" s="59">
        <f>SUM(I29:I33)</f>
        <v>0</v>
      </c>
      <c r="I8" s="58"/>
    </row>
    <row r="9" spans="1:1024" s="29" customFormat="1" ht="17.25" customHeight="1">
      <c r="A9" s="31">
        <v>3</v>
      </c>
      <c r="B9" s="133" t="s">
        <v>97</v>
      </c>
      <c r="C9" s="133"/>
      <c r="D9" s="133"/>
      <c r="E9" s="133"/>
      <c r="F9" s="133"/>
      <c r="G9" s="133"/>
      <c r="H9" s="59">
        <f>SUM(I39:I41)</f>
        <v>0</v>
      </c>
      <c r="I9" s="58"/>
    </row>
    <row r="10" spans="1:1024" s="29" customFormat="1" ht="17.25" customHeight="1">
      <c r="A10" s="31">
        <v>4</v>
      </c>
      <c r="B10" s="133" t="s">
        <v>98</v>
      </c>
      <c r="C10" s="133"/>
      <c r="D10" s="133"/>
      <c r="E10" s="133"/>
      <c r="F10" s="133"/>
      <c r="G10" s="133"/>
      <c r="H10" s="59">
        <f>SUM(I45:I46)</f>
        <v>0</v>
      </c>
      <c r="I10" s="58"/>
    </row>
    <row r="11" spans="1:1024" s="29" customFormat="1" ht="17.25" customHeight="1">
      <c r="A11" s="31">
        <v>5</v>
      </c>
      <c r="B11" s="133" t="s">
        <v>99</v>
      </c>
      <c r="C11" s="133"/>
      <c r="D11" s="133"/>
      <c r="E11" s="133"/>
      <c r="F11" s="133"/>
      <c r="G11" s="133"/>
      <c r="H11" s="59">
        <f>SUM(I50:I52)</f>
        <v>0</v>
      </c>
      <c r="I11" s="58"/>
    </row>
    <row r="12" spans="1:1024" s="29" customFormat="1" ht="16.5">
      <c r="A12" s="31"/>
      <c r="B12" s="31"/>
      <c r="C12" s="31"/>
      <c r="D12" s="31"/>
      <c r="E12" s="31"/>
      <c r="I12" s="58"/>
    </row>
    <row r="13" spans="1:1024" s="29" customFormat="1" ht="16.5">
      <c r="I13" s="58"/>
    </row>
    <row r="14" spans="1:1024" s="29" customFormat="1" ht="17.25" customHeight="1">
      <c r="A14" s="120" t="s">
        <v>100</v>
      </c>
      <c r="B14" s="120"/>
      <c r="C14" s="120"/>
      <c r="D14" s="120"/>
      <c r="E14" s="120"/>
      <c r="G14" s="121" t="s">
        <v>34</v>
      </c>
      <c r="H14" s="121"/>
      <c r="I14" s="121"/>
    </row>
    <row r="15" spans="1:1024" s="35" customFormat="1" ht="33">
      <c r="A15" s="122" t="s">
        <v>101</v>
      </c>
      <c r="B15" s="122"/>
      <c r="C15" s="122"/>
      <c r="D15" s="122"/>
      <c r="E15" s="34" t="s">
        <v>36</v>
      </c>
      <c r="G15" s="60" t="s">
        <v>75</v>
      </c>
      <c r="H15" s="37" t="s">
        <v>102</v>
      </c>
      <c r="I15" s="34" t="s">
        <v>39</v>
      </c>
    </row>
    <row r="16" spans="1:1024" s="29" customFormat="1" ht="17.25" customHeight="1">
      <c r="A16" s="123" t="s">
        <v>247</v>
      </c>
      <c r="B16" s="123"/>
      <c r="C16" s="123"/>
      <c r="D16" s="123"/>
      <c r="E16" s="65">
        <v>132.86000000000001</v>
      </c>
      <c r="F16" s="31"/>
      <c r="G16" s="45" t="s">
        <v>103</v>
      </c>
      <c r="H16" s="48"/>
      <c r="I16" s="62">
        <f t="shared" ref="I16:I25" si="0">+E16*H16</f>
        <v>0</v>
      </c>
      <c r="K16" s="94"/>
      <c r="L16" s="95"/>
    </row>
    <row r="17" spans="1:1024" s="29" customFormat="1" ht="17.25" customHeight="1">
      <c r="A17" s="123" t="s">
        <v>246</v>
      </c>
      <c r="B17" s="123"/>
      <c r="C17" s="123"/>
      <c r="D17" s="123"/>
      <c r="E17" s="65">
        <v>100</v>
      </c>
      <c r="F17" s="31"/>
      <c r="G17" s="45" t="s">
        <v>169</v>
      </c>
      <c r="H17" s="48"/>
      <c r="I17" s="62">
        <f t="shared" ref="I17" si="1">+E17*H17</f>
        <v>0</v>
      </c>
      <c r="K17" s="94"/>
      <c r="L17" s="95"/>
    </row>
    <row r="18" spans="1:1024" s="29" customFormat="1" ht="17.25" customHeight="1">
      <c r="A18" s="119" t="s">
        <v>104</v>
      </c>
      <c r="B18" s="119"/>
      <c r="C18" s="119"/>
      <c r="D18" s="119"/>
      <c r="E18" s="65">
        <v>100.5</v>
      </c>
      <c r="F18" s="31"/>
      <c r="G18" s="45" t="s">
        <v>105</v>
      </c>
      <c r="H18" s="48"/>
      <c r="I18" s="62">
        <f t="shared" si="0"/>
        <v>0</v>
      </c>
    </row>
    <row r="19" spans="1:1024" s="29" customFormat="1" ht="17.25" customHeight="1">
      <c r="A19" s="119" t="s">
        <v>106</v>
      </c>
      <c r="B19" s="119"/>
      <c r="C19" s="131" t="s">
        <v>107</v>
      </c>
      <c r="D19" s="131"/>
      <c r="E19" s="61">
        <v>100</v>
      </c>
      <c r="F19" s="31"/>
      <c r="G19" s="45" t="s">
        <v>9</v>
      </c>
      <c r="H19" s="48"/>
      <c r="I19" s="62">
        <f t="shared" si="0"/>
        <v>0</v>
      </c>
      <c r="L19" s="68"/>
    </row>
    <row r="20" spans="1:1024" s="29" customFormat="1" ht="33" customHeight="1">
      <c r="A20" s="119" t="s">
        <v>106</v>
      </c>
      <c r="B20" s="119"/>
      <c r="C20" s="131" t="s">
        <v>108</v>
      </c>
      <c r="D20" s="131"/>
      <c r="E20" s="61">
        <v>5</v>
      </c>
      <c r="F20" s="31"/>
      <c r="G20" s="132" t="s">
        <v>109</v>
      </c>
      <c r="H20" s="48"/>
      <c r="I20" s="62">
        <f t="shared" si="0"/>
        <v>0</v>
      </c>
      <c r="J20" s="63"/>
    </row>
    <row r="21" spans="1:1024" s="29" customFormat="1" ht="33" customHeight="1">
      <c r="A21" s="119" t="s">
        <v>106</v>
      </c>
      <c r="B21" s="119"/>
      <c r="C21" s="131" t="s">
        <v>110</v>
      </c>
      <c r="D21" s="131"/>
      <c r="E21" s="61">
        <v>10</v>
      </c>
      <c r="F21" s="31"/>
      <c r="G21" s="132"/>
      <c r="H21" s="48"/>
      <c r="I21" s="62">
        <f t="shared" si="0"/>
        <v>0</v>
      </c>
      <c r="J21" s="63"/>
    </row>
    <row r="22" spans="1:1024" s="29" customFormat="1" ht="33" customHeight="1">
      <c r="A22" s="119" t="s">
        <v>106</v>
      </c>
      <c r="B22" s="119"/>
      <c r="C22" s="131" t="s">
        <v>111</v>
      </c>
      <c r="D22" s="131"/>
      <c r="E22" s="61">
        <v>30</v>
      </c>
      <c r="F22" s="31"/>
      <c r="G22" s="132"/>
      <c r="H22" s="48"/>
      <c r="I22" s="62">
        <f t="shared" si="0"/>
        <v>0</v>
      </c>
      <c r="J22" s="63"/>
    </row>
    <row r="23" spans="1:1024" s="29" customFormat="1" ht="33" customHeight="1">
      <c r="A23" s="119" t="s">
        <v>106</v>
      </c>
      <c r="B23" s="119"/>
      <c r="C23" s="131" t="s">
        <v>112</v>
      </c>
      <c r="D23" s="131"/>
      <c r="E23" s="61">
        <v>60</v>
      </c>
      <c r="F23" s="31"/>
      <c r="G23" s="132"/>
      <c r="H23" s="48"/>
      <c r="I23" s="62">
        <f t="shared" si="0"/>
        <v>0</v>
      </c>
      <c r="J23" s="63"/>
    </row>
    <row r="24" spans="1:1024" s="29" customFormat="1" ht="17.25" customHeight="1">
      <c r="A24" s="119" t="s">
        <v>106</v>
      </c>
      <c r="B24" s="119"/>
      <c r="C24" s="131" t="s">
        <v>113</v>
      </c>
      <c r="D24" s="131"/>
      <c r="E24" s="61">
        <v>100</v>
      </c>
      <c r="F24" s="31"/>
      <c r="G24" s="45" t="s">
        <v>114</v>
      </c>
      <c r="H24" s="48"/>
      <c r="I24" s="62">
        <f t="shared" si="0"/>
        <v>0</v>
      </c>
      <c r="J24" s="63"/>
    </row>
    <row r="25" spans="1:1024" s="29" customFormat="1" ht="17.25" customHeight="1">
      <c r="A25" s="119" t="s">
        <v>106</v>
      </c>
      <c r="B25" s="119"/>
      <c r="C25" s="131" t="s">
        <v>115</v>
      </c>
      <c r="D25" s="131"/>
      <c r="E25" s="61">
        <v>0</v>
      </c>
      <c r="F25" s="31"/>
      <c r="G25" s="45" t="s">
        <v>116</v>
      </c>
      <c r="H25" s="48"/>
      <c r="I25" s="62">
        <f t="shared" si="0"/>
        <v>0</v>
      </c>
    </row>
    <row r="26" spans="1:1024" s="64" customFormat="1" ht="16.5">
      <c r="A26" s="29"/>
      <c r="B26" s="29"/>
      <c r="C26" s="29"/>
      <c r="D26" s="29"/>
      <c r="E26" s="43"/>
      <c r="F26" s="29"/>
      <c r="G26" s="29"/>
      <c r="H26" s="29"/>
      <c r="I26" s="5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</row>
    <row r="27" spans="1:1024" s="29" customFormat="1" ht="17.25" customHeight="1">
      <c r="A27" s="120" t="s">
        <v>248</v>
      </c>
      <c r="B27" s="120"/>
      <c r="C27" s="120"/>
      <c r="D27" s="120"/>
      <c r="E27" s="120"/>
      <c r="G27" s="121" t="s">
        <v>34</v>
      </c>
      <c r="H27" s="121"/>
      <c r="I27" s="121"/>
    </row>
    <row r="28" spans="1:1024" s="29" customFormat="1" ht="17.25" customHeight="1">
      <c r="A28" s="122" t="s">
        <v>117</v>
      </c>
      <c r="B28" s="122"/>
      <c r="C28" s="122"/>
      <c r="D28" s="122"/>
      <c r="E28" s="34" t="s">
        <v>36</v>
      </c>
      <c r="F28" s="64"/>
      <c r="G28" s="60" t="s">
        <v>37</v>
      </c>
      <c r="H28" s="37" t="s">
        <v>38</v>
      </c>
      <c r="I28" s="34" t="s">
        <v>39</v>
      </c>
      <c r="J28" s="28"/>
      <c r="K28" s="28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64"/>
      <c r="LY28" s="64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64"/>
      <c r="ND28" s="64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64"/>
      <c r="OH28" s="64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64"/>
      <c r="PM28" s="64"/>
      <c r="PN28" s="64"/>
      <c r="PO28" s="64"/>
      <c r="PP28" s="64"/>
      <c r="PQ28" s="64"/>
      <c r="PR28" s="64"/>
      <c r="PS28" s="64"/>
      <c r="PT28" s="64"/>
      <c r="PU28" s="64"/>
      <c r="PV28" s="64"/>
      <c r="PW28" s="64"/>
      <c r="PX28" s="64"/>
      <c r="PY28" s="64"/>
      <c r="PZ28" s="64"/>
      <c r="QA28" s="64"/>
      <c r="QB28" s="64"/>
      <c r="QC28" s="64"/>
      <c r="QD28" s="64"/>
      <c r="QE28" s="64"/>
      <c r="QF28" s="64"/>
      <c r="QG28" s="64"/>
      <c r="QH28" s="64"/>
      <c r="QI28" s="64"/>
      <c r="QJ28" s="64"/>
      <c r="QK28" s="64"/>
      <c r="QL28" s="64"/>
      <c r="QM28" s="64"/>
      <c r="QN28" s="64"/>
      <c r="QO28" s="64"/>
      <c r="QP28" s="64"/>
      <c r="QQ28" s="64"/>
      <c r="QR28" s="64"/>
      <c r="QS28" s="64"/>
      <c r="QT28" s="64"/>
      <c r="QU28" s="64"/>
      <c r="QV28" s="64"/>
      <c r="QW28" s="64"/>
      <c r="QX28" s="64"/>
      <c r="QY28" s="64"/>
      <c r="QZ28" s="64"/>
      <c r="RA28" s="64"/>
      <c r="RB28" s="64"/>
      <c r="RC28" s="64"/>
      <c r="RD28" s="64"/>
      <c r="RE28" s="64"/>
      <c r="RF28" s="64"/>
      <c r="RG28" s="64"/>
      <c r="RH28" s="64"/>
      <c r="RI28" s="64"/>
      <c r="RJ28" s="64"/>
      <c r="RK28" s="64"/>
      <c r="RL28" s="64"/>
      <c r="RM28" s="64"/>
      <c r="RN28" s="64"/>
      <c r="RO28" s="64"/>
      <c r="RP28" s="64"/>
      <c r="RQ28" s="64"/>
      <c r="RR28" s="64"/>
      <c r="RS28" s="64"/>
      <c r="RT28" s="64"/>
      <c r="RU28" s="64"/>
      <c r="RV28" s="64"/>
      <c r="RW28" s="64"/>
      <c r="RX28" s="64"/>
      <c r="RY28" s="64"/>
      <c r="RZ28" s="64"/>
      <c r="SA28" s="64"/>
      <c r="SB28" s="64"/>
      <c r="SC28" s="64"/>
      <c r="SD28" s="64"/>
      <c r="SE28" s="64"/>
      <c r="SF28" s="64"/>
      <c r="SG28" s="64"/>
      <c r="SH28" s="64"/>
      <c r="SI28" s="64"/>
      <c r="SJ28" s="64"/>
      <c r="SK28" s="64"/>
      <c r="SL28" s="64"/>
      <c r="SM28" s="64"/>
      <c r="SN28" s="64"/>
      <c r="SO28" s="64"/>
      <c r="SP28" s="64"/>
      <c r="SQ28" s="64"/>
      <c r="SR28" s="64"/>
      <c r="SS28" s="64"/>
      <c r="ST28" s="64"/>
      <c r="SU28" s="64"/>
      <c r="SV28" s="64"/>
      <c r="SW28" s="64"/>
      <c r="SX28" s="64"/>
      <c r="SY28" s="64"/>
      <c r="SZ28" s="64"/>
      <c r="TA28" s="64"/>
      <c r="TB28" s="64"/>
      <c r="TC28" s="64"/>
      <c r="TD28" s="64"/>
      <c r="TE28" s="64"/>
      <c r="TF28" s="64"/>
      <c r="TG28" s="64"/>
      <c r="TH28" s="64"/>
      <c r="TI28" s="64"/>
      <c r="TJ28" s="64"/>
      <c r="TK28" s="64"/>
      <c r="TL28" s="64"/>
      <c r="TM28" s="64"/>
      <c r="TN28" s="64"/>
      <c r="TO28" s="64"/>
      <c r="TP28" s="64"/>
      <c r="TQ28" s="64"/>
      <c r="TR28" s="64"/>
      <c r="TS28" s="64"/>
      <c r="TT28" s="64"/>
      <c r="TU28" s="64"/>
      <c r="TV28" s="64"/>
      <c r="TW28" s="64"/>
      <c r="TX28" s="64"/>
      <c r="TY28" s="64"/>
      <c r="TZ28" s="64"/>
      <c r="UA28" s="64"/>
      <c r="UB28" s="64"/>
      <c r="UC28" s="64"/>
      <c r="UD28" s="64"/>
      <c r="UE28" s="64"/>
      <c r="UF28" s="64"/>
      <c r="UG28" s="64"/>
      <c r="UH28" s="64"/>
      <c r="UI28" s="64"/>
      <c r="UJ28" s="64"/>
      <c r="UK28" s="64"/>
      <c r="UL28" s="64"/>
      <c r="UM28" s="64"/>
      <c r="UN28" s="64"/>
      <c r="UO28" s="64"/>
      <c r="UP28" s="64"/>
      <c r="UQ28" s="64"/>
      <c r="UR28" s="64"/>
      <c r="US28" s="64"/>
      <c r="UT28" s="64"/>
      <c r="UU28" s="64"/>
      <c r="UV28" s="64"/>
      <c r="UW28" s="64"/>
      <c r="UX28" s="64"/>
      <c r="UY28" s="64"/>
      <c r="UZ28" s="64"/>
      <c r="VA28" s="64"/>
      <c r="VB28" s="64"/>
      <c r="VC28" s="64"/>
      <c r="VD28" s="64"/>
      <c r="VE28" s="64"/>
      <c r="VF28" s="64"/>
      <c r="VG28" s="64"/>
      <c r="VH28" s="64"/>
      <c r="VI28" s="64"/>
      <c r="VJ28" s="64"/>
      <c r="VK28" s="64"/>
      <c r="VL28" s="64"/>
      <c r="VM28" s="64"/>
      <c r="VN28" s="64"/>
      <c r="VO28" s="64"/>
      <c r="VP28" s="64"/>
      <c r="VQ28" s="64"/>
      <c r="VR28" s="64"/>
      <c r="VS28" s="64"/>
      <c r="VT28" s="64"/>
      <c r="VU28" s="64"/>
      <c r="VV28" s="64"/>
      <c r="VW28" s="64"/>
      <c r="VX28" s="64"/>
      <c r="VY28" s="64"/>
      <c r="VZ28" s="64"/>
      <c r="WA28" s="64"/>
      <c r="WB28" s="64"/>
      <c r="WC28" s="64"/>
      <c r="WD28" s="64"/>
      <c r="WE28" s="64"/>
      <c r="WF28" s="64"/>
      <c r="WG28" s="64"/>
      <c r="WH28" s="64"/>
      <c r="WI28" s="64"/>
      <c r="WJ28" s="64"/>
      <c r="WK28" s="64"/>
      <c r="WL28" s="64"/>
      <c r="WM28" s="64"/>
      <c r="WN28" s="64"/>
      <c r="WO28" s="64"/>
      <c r="WP28" s="64"/>
      <c r="WQ28" s="64"/>
      <c r="WR28" s="64"/>
      <c r="WS28" s="64"/>
      <c r="WT28" s="64"/>
      <c r="WU28" s="64"/>
      <c r="WV28" s="64"/>
      <c r="WW28" s="64"/>
      <c r="WX28" s="64"/>
      <c r="WY28" s="64"/>
      <c r="WZ28" s="64"/>
      <c r="XA28" s="64"/>
      <c r="XB28" s="64"/>
      <c r="XC28" s="64"/>
      <c r="XD28" s="64"/>
      <c r="XE28" s="64"/>
      <c r="XF28" s="64"/>
      <c r="XG28" s="64"/>
      <c r="XH28" s="64"/>
      <c r="XI28" s="64"/>
      <c r="XJ28" s="64"/>
      <c r="XK28" s="64"/>
      <c r="XL28" s="64"/>
      <c r="XM28" s="64"/>
      <c r="XN28" s="64"/>
      <c r="XO28" s="64"/>
      <c r="XP28" s="64"/>
      <c r="XQ28" s="64"/>
      <c r="XR28" s="64"/>
      <c r="XS28" s="64"/>
      <c r="XT28" s="64"/>
      <c r="XU28" s="64"/>
      <c r="XV28" s="64"/>
      <c r="XW28" s="64"/>
      <c r="XX28" s="64"/>
      <c r="XY28" s="64"/>
      <c r="XZ28" s="64"/>
      <c r="YA28" s="64"/>
      <c r="YB28" s="64"/>
      <c r="YC28" s="64"/>
      <c r="YD28" s="64"/>
      <c r="YE28" s="64"/>
      <c r="YF28" s="64"/>
      <c r="YG28" s="64"/>
      <c r="YH28" s="64"/>
      <c r="YI28" s="64"/>
      <c r="YJ28" s="64"/>
      <c r="YK28" s="64"/>
      <c r="YL28" s="64"/>
      <c r="YM28" s="64"/>
      <c r="YN28" s="64"/>
      <c r="YO28" s="64"/>
      <c r="YP28" s="64"/>
      <c r="YQ28" s="64"/>
      <c r="YR28" s="64"/>
      <c r="YS28" s="64"/>
      <c r="YT28" s="64"/>
      <c r="YU28" s="64"/>
      <c r="YV28" s="64"/>
      <c r="YW28" s="64"/>
      <c r="YX28" s="64"/>
      <c r="YY28" s="64"/>
      <c r="YZ28" s="64"/>
      <c r="ZA28" s="64"/>
      <c r="ZB28" s="64"/>
      <c r="ZC28" s="64"/>
      <c r="ZD28" s="64"/>
      <c r="ZE28" s="64"/>
      <c r="ZF28" s="64"/>
      <c r="ZG28" s="64"/>
      <c r="ZH28" s="64"/>
      <c r="ZI28" s="64"/>
      <c r="ZJ28" s="64"/>
      <c r="ZK28" s="64"/>
      <c r="ZL28" s="64"/>
      <c r="ZM28" s="64"/>
      <c r="ZN28" s="64"/>
      <c r="ZO28" s="64"/>
      <c r="ZP28" s="64"/>
      <c r="ZQ28" s="64"/>
      <c r="ZR28" s="64"/>
      <c r="ZS28" s="64"/>
      <c r="ZT28" s="64"/>
      <c r="ZU28" s="64"/>
      <c r="ZV28" s="64"/>
      <c r="ZW28" s="64"/>
      <c r="ZX28" s="64"/>
      <c r="ZY28" s="64"/>
      <c r="ZZ28" s="64"/>
      <c r="AAA28" s="64"/>
      <c r="AAB28" s="64"/>
      <c r="AAC28" s="64"/>
      <c r="AAD28" s="64"/>
      <c r="AAE28" s="64"/>
      <c r="AAF28" s="64"/>
      <c r="AAG28" s="64"/>
      <c r="AAH28" s="64"/>
      <c r="AAI28" s="64"/>
      <c r="AAJ28" s="64"/>
      <c r="AAK28" s="64"/>
      <c r="AAL28" s="64"/>
      <c r="AAM28" s="64"/>
      <c r="AAN28" s="64"/>
      <c r="AAO28" s="64"/>
      <c r="AAP28" s="64"/>
      <c r="AAQ28" s="64"/>
      <c r="AAR28" s="64"/>
      <c r="AAS28" s="64"/>
      <c r="AAT28" s="64"/>
      <c r="AAU28" s="64"/>
      <c r="AAV28" s="64"/>
      <c r="AAW28" s="64"/>
      <c r="AAX28" s="64"/>
      <c r="AAY28" s="64"/>
      <c r="AAZ28" s="64"/>
      <c r="ABA28" s="64"/>
      <c r="ABB28" s="64"/>
      <c r="ABC28" s="64"/>
      <c r="ABD28" s="64"/>
      <c r="ABE28" s="64"/>
      <c r="ABF28" s="64"/>
      <c r="ABG28" s="64"/>
      <c r="ABH28" s="64"/>
      <c r="ABI28" s="64"/>
      <c r="ABJ28" s="64"/>
      <c r="ABK28" s="64"/>
      <c r="ABL28" s="64"/>
      <c r="ABM28" s="64"/>
      <c r="ABN28" s="64"/>
      <c r="ABO28" s="64"/>
      <c r="ABP28" s="64"/>
      <c r="ABQ28" s="64"/>
      <c r="ABR28" s="64"/>
      <c r="ABS28" s="64"/>
      <c r="ABT28" s="64"/>
      <c r="ABU28" s="64"/>
      <c r="ABV28" s="64"/>
      <c r="ABW28" s="64"/>
      <c r="ABX28" s="64"/>
      <c r="ABY28" s="64"/>
      <c r="ABZ28" s="64"/>
      <c r="ACA28" s="64"/>
      <c r="ACB28" s="64"/>
      <c r="ACC28" s="64"/>
      <c r="ACD28" s="64"/>
      <c r="ACE28" s="64"/>
      <c r="ACF28" s="64"/>
      <c r="ACG28" s="64"/>
      <c r="ACH28" s="64"/>
      <c r="ACI28" s="64"/>
      <c r="ACJ28" s="64"/>
      <c r="ACK28" s="64"/>
      <c r="ACL28" s="64"/>
      <c r="ACM28" s="64"/>
      <c r="ACN28" s="64"/>
      <c r="ACO28" s="64"/>
      <c r="ACP28" s="64"/>
      <c r="ACQ28" s="64"/>
      <c r="ACR28" s="64"/>
      <c r="ACS28" s="64"/>
      <c r="ACT28" s="64"/>
      <c r="ACU28" s="64"/>
      <c r="ACV28" s="64"/>
      <c r="ACW28" s="64"/>
      <c r="ACX28" s="64"/>
      <c r="ACY28" s="64"/>
      <c r="ACZ28" s="64"/>
      <c r="ADA28" s="64"/>
      <c r="ADB28" s="64"/>
      <c r="ADC28" s="64"/>
      <c r="ADD28" s="64"/>
      <c r="ADE28" s="64"/>
      <c r="ADF28" s="64"/>
      <c r="ADG28" s="64"/>
      <c r="ADH28" s="64"/>
      <c r="ADI28" s="64"/>
      <c r="ADJ28" s="64"/>
      <c r="ADK28" s="64"/>
      <c r="ADL28" s="64"/>
      <c r="ADM28" s="64"/>
      <c r="ADN28" s="64"/>
      <c r="ADO28" s="64"/>
      <c r="ADP28" s="64"/>
      <c r="ADQ28" s="64"/>
      <c r="ADR28" s="64"/>
      <c r="ADS28" s="64"/>
      <c r="ADT28" s="64"/>
      <c r="ADU28" s="64"/>
      <c r="ADV28" s="64"/>
      <c r="ADW28" s="64"/>
      <c r="ADX28" s="64"/>
      <c r="ADY28" s="64"/>
      <c r="ADZ28" s="64"/>
      <c r="AEA28" s="64"/>
      <c r="AEB28" s="64"/>
      <c r="AEC28" s="64"/>
      <c r="AED28" s="64"/>
      <c r="AEE28" s="64"/>
      <c r="AEF28" s="64"/>
      <c r="AEG28" s="64"/>
      <c r="AEH28" s="64"/>
      <c r="AEI28" s="64"/>
      <c r="AEJ28" s="64"/>
      <c r="AEK28" s="64"/>
      <c r="AEL28" s="64"/>
      <c r="AEM28" s="64"/>
      <c r="AEN28" s="64"/>
      <c r="AEO28" s="64"/>
      <c r="AEP28" s="64"/>
      <c r="AEQ28" s="64"/>
      <c r="AER28" s="64"/>
      <c r="AES28" s="64"/>
      <c r="AET28" s="64"/>
      <c r="AEU28" s="64"/>
      <c r="AEV28" s="64"/>
      <c r="AEW28" s="64"/>
      <c r="AEX28" s="64"/>
      <c r="AEY28" s="64"/>
      <c r="AEZ28" s="64"/>
      <c r="AFA28" s="64"/>
      <c r="AFB28" s="64"/>
      <c r="AFC28" s="64"/>
      <c r="AFD28" s="64"/>
      <c r="AFE28" s="64"/>
      <c r="AFF28" s="64"/>
      <c r="AFG28" s="64"/>
      <c r="AFH28" s="64"/>
      <c r="AFI28" s="64"/>
      <c r="AFJ28" s="64"/>
      <c r="AFK28" s="64"/>
      <c r="AFL28" s="64"/>
      <c r="AFM28" s="64"/>
      <c r="AFN28" s="64"/>
      <c r="AFO28" s="64"/>
      <c r="AFP28" s="64"/>
      <c r="AFQ28" s="64"/>
      <c r="AFR28" s="64"/>
      <c r="AFS28" s="64"/>
      <c r="AFT28" s="64"/>
      <c r="AFU28" s="64"/>
      <c r="AFV28" s="64"/>
      <c r="AFW28" s="64"/>
      <c r="AFX28" s="64"/>
      <c r="AFY28" s="64"/>
      <c r="AFZ28" s="64"/>
      <c r="AGA28" s="64"/>
      <c r="AGB28" s="64"/>
      <c r="AGC28" s="64"/>
      <c r="AGD28" s="64"/>
      <c r="AGE28" s="64"/>
      <c r="AGF28" s="64"/>
      <c r="AGG28" s="64"/>
      <c r="AGH28" s="64"/>
      <c r="AGI28" s="64"/>
      <c r="AGJ28" s="64"/>
      <c r="AGK28" s="64"/>
      <c r="AGL28" s="64"/>
      <c r="AGM28" s="64"/>
      <c r="AGN28" s="64"/>
      <c r="AGO28" s="64"/>
      <c r="AGP28" s="64"/>
      <c r="AGQ28" s="64"/>
      <c r="AGR28" s="64"/>
      <c r="AGS28" s="64"/>
      <c r="AGT28" s="64"/>
      <c r="AGU28" s="64"/>
      <c r="AGV28" s="64"/>
      <c r="AGW28" s="64"/>
      <c r="AGX28" s="64"/>
      <c r="AGY28" s="64"/>
      <c r="AGZ28" s="64"/>
      <c r="AHA28" s="64"/>
      <c r="AHB28" s="64"/>
      <c r="AHC28" s="64"/>
      <c r="AHD28" s="64"/>
      <c r="AHE28" s="64"/>
      <c r="AHF28" s="64"/>
      <c r="AHG28" s="64"/>
      <c r="AHH28" s="64"/>
      <c r="AHI28" s="64"/>
      <c r="AHJ28" s="64"/>
      <c r="AHK28" s="64"/>
      <c r="AHL28" s="64"/>
      <c r="AHM28" s="64"/>
      <c r="AHN28" s="64"/>
      <c r="AHO28" s="64"/>
      <c r="AHP28" s="64"/>
      <c r="AHQ28" s="64"/>
      <c r="AHR28" s="64"/>
      <c r="AHS28" s="64"/>
      <c r="AHT28" s="64"/>
      <c r="AHU28" s="64"/>
      <c r="AHV28" s="64"/>
      <c r="AHW28" s="64"/>
      <c r="AHX28" s="64"/>
      <c r="AHY28" s="64"/>
      <c r="AHZ28" s="64"/>
      <c r="AIA28" s="64"/>
      <c r="AIB28" s="64"/>
      <c r="AIC28" s="64"/>
      <c r="AID28" s="64"/>
      <c r="AIE28" s="64"/>
      <c r="AIF28" s="64"/>
      <c r="AIG28" s="64"/>
      <c r="AIH28" s="64"/>
      <c r="AII28" s="64"/>
      <c r="AIJ28" s="64"/>
      <c r="AIK28" s="64"/>
      <c r="AIL28" s="64"/>
      <c r="AIM28" s="64"/>
      <c r="AIN28" s="64"/>
      <c r="AIO28" s="64"/>
      <c r="AIP28" s="64"/>
      <c r="AIQ28" s="64"/>
      <c r="AIR28" s="64"/>
      <c r="AIS28" s="64"/>
      <c r="AIT28" s="64"/>
      <c r="AIU28" s="64"/>
      <c r="AIV28" s="64"/>
      <c r="AIW28" s="64"/>
      <c r="AIX28" s="64"/>
      <c r="AIY28" s="64"/>
      <c r="AIZ28" s="64"/>
      <c r="AJA28" s="64"/>
      <c r="AJB28" s="64"/>
      <c r="AJC28" s="64"/>
      <c r="AJD28" s="64"/>
      <c r="AJE28" s="64"/>
      <c r="AJF28" s="64"/>
      <c r="AJG28" s="64"/>
      <c r="AJH28" s="64"/>
      <c r="AJI28" s="64"/>
      <c r="AJJ28" s="64"/>
      <c r="AJK28" s="64"/>
      <c r="AJL28" s="64"/>
      <c r="AJM28" s="64"/>
      <c r="AJN28" s="64"/>
      <c r="AJO28" s="64"/>
      <c r="AJP28" s="64"/>
      <c r="AJQ28" s="64"/>
      <c r="AJR28" s="64"/>
      <c r="AJS28" s="64"/>
      <c r="AJT28" s="64"/>
      <c r="AJU28" s="64"/>
      <c r="AJV28" s="64"/>
      <c r="AJW28" s="64"/>
      <c r="AJX28" s="64"/>
      <c r="AJY28" s="64"/>
      <c r="AJZ28" s="64"/>
      <c r="AKA28" s="64"/>
      <c r="AKB28" s="64"/>
      <c r="AKC28" s="64"/>
      <c r="AKD28" s="64"/>
      <c r="AKE28" s="64"/>
      <c r="AKF28" s="64"/>
      <c r="AKG28" s="64"/>
      <c r="AKH28" s="64"/>
      <c r="AKI28" s="64"/>
      <c r="AKJ28" s="64"/>
      <c r="AKK28" s="64"/>
      <c r="AKL28" s="64"/>
      <c r="AKM28" s="64"/>
      <c r="AKN28" s="64"/>
      <c r="AKO28" s="64"/>
      <c r="AKP28" s="64"/>
      <c r="AKQ28" s="64"/>
      <c r="AKR28" s="64"/>
      <c r="AKS28" s="64"/>
      <c r="AKT28" s="64"/>
      <c r="AKU28" s="64"/>
      <c r="AKV28" s="64"/>
      <c r="AKW28" s="64"/>
      <c r="AKX28" s="64"/>
      <c r="AKY28" s="64"/>
      <c r="AKZ28" s="64"/>
      <c r="ALA28" s="64"/>
      <c r="ALB28" s="64"/>
      <c r="ALC28" s="64"/>
      <c r="ALD28" s="64"/>
      <c r="ALE28" s="64"/>
      <c r="ALF28" s="64"/>
      <c r="ALG28" s="64"/>
      <c r="ALH28" s="64"/>
      <c r="ALI28" s="64"/>
      <c r="ALJ28" s="64"/>
      <c r="ALK28" s="64"/>
      <c r="ALL28" s="64"/>
      <c r="ALM28" s="64"/>
      <c r="ALN28" s="64"/>
      <c r="ALO28" s="64"/>
      <c r="ALP28" s="64"/>
      <c r="ALQ28" s="64"/>
      <c r="ALR28" s="64"/>
      <c r="ALS28" s="64"/>
      <c r="ALT28" s="64"/>
      <c r="ALU28" s="64"/>
      <c r="ALV28" s="64"/>
      <c r="ALW28" s="64"/>
      <c r="ALX28" s="64"/>
      <c r="ALY28" s="64"/>
      <c r="ALZ28" s="64"/>
      <c r="AMA28" s="64"/>
      <c r="AMB28" s="64"/>
      <c r="AMC28" s="64"/>
      <c r="AMD28" s="64"/>
      <c r="AME28" s="64"/>
      <c r="AMF28" s="64"/>
      <c r="AMG28" s="64"/>
      <c r="AMH28" s="64"/>
      <c r="AMI28" s="64"/>
      <c r="AMJ28" s="64"/>
    </row>
    <row r="29" spans="1:1024" s="29" customFormat="1" ht="17.25" customHeight="1">
      <c r="A29" s="123" t="s">
        <v>250</v>
      </c>
      <c r="B29" s="123"/>
      <c r="C29" s="123"/>
      <c r="D29" s="123"/>
      <c r="E29" s="65">
        <f>60*0.7</f>
        <v>42</v>
      </c>
      <c r="F29" s="31"/>
      <c r="G29" s="50" t="s">
        <v>118</v>
      </c>
      <c r="H29" s="47">
        <f>+H16</f>
        <v>0</v>
      </c>
      <c r="I29" s="42">
        <f>+E29*H29</f>
        <v>0</v>
      </c>
      <c r="J29" s="28"/>
      <c r="K29" s="28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4"/>
      <c r="ST29" s="64"/>
      <c r="SU29" s="64"/>
      <c r="SV29" s="64"/>
      <c r="SW29" s="64"/>
      <c r="SX29" s="64"/>
      <c r="SY29" s="64"/>
      <c r="SZ29" s="64"/>
      <c r="TA29" s="64"/>
      <c r="TB29" s="64"/>
      <c r="TC29" s="64"/>
      <c r="TD29" s="64"/>
      <c r="TE29" s="64"/>
      <c r="TF29" s="64"/>
      <c r="TG29" s="64"/>
      <c r="TH29" s="64"/>
      <c r="TI29" s="64"/>
      <c r="TJ29" s="64"/>
      <c r="TK29" s="64"/>
      <c r="TL29" s="64"/>
      <c r="TM29" s="64"/>
      <c r="TN29" s="64"/>
      <c r="TO29" s="64"/>
      <c r="TP29" s="64"/>
      <c r="TQ29" s="64"/>
      <c r="TR29" s="64"/>
      <c r="TS29" s="64"/>
      <c r="TT29" s="64"/>
      <c r="TU29" s="64"/>
      <c r="TV29" s="64"/>
      <c r="TW29" s="64"/>
      <c r="TX29" s="64"/>
      <c r="TY29" s="64"/>
      <c r="TZ29" s="64"/>
      <c r="UA29" s="64"/>
      <c r="UB29" s="64"/>
      <c r="UC29" s="64"/>
      <c r="UD29" s="64"/>
      <c r="UE29" s="64"/>
      <c r="UF29" s="64"/>
      <c r="UG29" s="64"/>
      <c r="UH29" s="64"/>
      <c r="UI29" s="64"/>
      <c r="UJ29" s="64"/>
      <c r="UK29" s="64"/>
      <c r="UL29" s="64"/>
      <c r="UM29" s="64"/>
      <c r="UN29" s="64"/>
      <c r="UO29" s="64"/>
      <c r="UP29" s="64"/>
      <c r="UQ29" s="64"/>
      <c r="UR29" s="64"/>
      <c r="US29" s="64"/>
      <c r="UT29" s="64"/>
      <c r="UU29" s="64"/>
      <c r="UV29" s="64"/>
      <c r="UW29" s="64"/>
      <c r="UX29" s="64"/>
      <c r="UY29" s="64"/>
      <c r="UZ29" s="64"/>
      <c r="VA29" s="64"/>
      <c r="VB29" s="64"/>
      <c r="VC29" s="64"/>
      <c r="VD29" s="64"/>
      <c r="VE29" s="64"/>
      <c r="VF29" s="64"/>
      <c r="VG29" s="64"/>
      <c r="VH29" s="64"/>
      <c r="VI29" s="64"/>
      <c r="VJ29" s="64"/>
      <c r="VK29" s="64"/>
      <c r="VL29" s="64"/>
      <c r="VM29" s="64"/>
      <c r="VN29" s="64"/>
      <c r="VO29" s="64"/>
      <c r="VP29" s="64"/>
      <c r="VQ29" s="64"/>
      <c r="VR29" s="64"/>
      <c r="VS29" s="64"/>
      <c r="VT29" s="64"/>
      <c r="VU29" s="64"/>
      <c r="VV29" s="64"/>
      <c r="VW29" s="64"/>
      <c r="VX29" s="64"/>
      <c r="VY29" s="64"/>
      <c r="VZ29" s="64"/>
      <c r="WA29" s="64"/>
      <c r="WB29" s="64"/>
      <c r="WC29" s="64"/>
      <c r="WD29" s="64"/>
      <c r="WE29" s="64"/>
      <c r="WF29" s="64"/>
      <c r="WG29" s="64"/>
      <c r="WH29" s="64"/>
      <c r="WI29" s="64"/>
      <c r="WJ29" s="64"/>
      <c r="WK29" s="64"/>
      <c r="WL29" s="64"/>
      <c r="WM29" s="64"/>
      <c r="WN29" s="64"/>
      <c r="WO29" s="64"/>
      <c r="WP29" s="64"/>
      <c r="WQ29" s="64"/>
      <c r="WR29" s="64"/>
      <c r="WS29" s="64"/>
      <c r="WT29" s="64"/>
      <c r="WU29" s="64"/>
      <c r="WV29" s="64"/>
      <c r="WW29" s="64"/>
      <c r="WX29" s="64"/>
      <c r="WY29" s="64"/>
      <c r="WZ29" s="64"/>
      <c r="XA29" s="64"/>
      <c r="XB29" s="64"/>
      <c r="XC29" s="64"/>
      <c r="XD29" s="64"/>
      <c r="XE29" s="64"/>
      <c r="XF29" s="64"/>
      <c r="XG29" s="64"/>
      <c r="XH29" s="64"/>
      <c r="XI29" s="64"/>
      <c r="XJ29" s="64"/>
      <c r="XK29" s="64"/>
      <c r="XL29" s="64"/>
      <c r="XM29" s="64"/>
      <c r="XN29" s="64"/>
      <c r="XO29" s="64"/>
      <c r="XP29" s="64"/>
      <c r="XQ29" s="64"/>
      <c r="XR29" s="64"/>
      <c r="XS29" s="64"/>
      <c r="XT29" s="64"/>
      <c r="XU29" s="64"/>
      <c r="XV29" s="64"/>
      <c r="XW29" s="64"/>
      <c r="XX29" s="64"/>
      <c r="XY29" s="64"/>
      <c r="XZ29" s="64"/>
      <c r="YA29" s="64"/>
      <c r="YB29" s="64"/>
      <c r="YC29" s="64"/>
      <c r="YD29" s="64"/>
      <c r="YE29" s="64"/>
      <c r="YF29" s="64"/>
      <c r="YG29" s="64"/>
      <c r="YH29" s="64"/>
      <c r="YI29" s="64"/>
      <c r="YJ29" s="64"/>
      <c r="YK29" s="64"/>
      <c r="YL29" s="64"/>
      <c r="YM29" s="64"/>
      <c r="YN29" s="64"/>
      <c r="YO29" s="64"/>
      <c r="YP29" s="64"/>
      <c r="YQ29" s="64"/>
      <c r="YR29" s="64"/>
      <c r="YS29" s="64"/>
      <c r="YT29" s="64"/>
      <c r="YU29" s="64"/>
      <c r="YV29" s="64"/>
      <c r="YW29" s="64"/>
      <c r="YX29" s="64"/>
      <c r="YY29" s="64"/>
      <c r="YZ29" s="64"/>
      <c r="ZA29" s="64"/>
      <c r="ZB29" s="64"/>
      <c r="ZC29" s="64"/>
      <c r="ZD29" s="64"/>
      <c r="ZE29" s="64"/>
      <c r="ZF29" s="64"/>
      <c r="ZG29" s="64"/>
      <c r="ZH29" s="64"/>
      <c r="ZI29" s="64"/>
      <c r="ZJ29" s="64"/>
      <c r="ZK29" s="64"/>
      <c r="ZL29" s="64"/>
      <c r="ZM29" s="64"/>
      <c r="ZN29" s="64"/>
      <c r="ZO29" s="64"/>
      <c r="ZP29" s="64"/>
      <c r="ZQ29" s="64"/>
      <c r="ZR29" s="64"/>
      <c r="ZS29" s="64"/>
      <c r="ZT29" s="64"/>
      <c r="ZU29" s="64"/>
      <c r="ZV29" s="64"/>
      <c r="ZW29" s="64"/>
      <c r="ZX29" s="64"/>
      <c r="ZY29" s="64"/>
      <c r="ZZ29" s="64"/>
      <c r="AAA29" s="64"/>
      <c r="AAB29" s="64"/>
      <c r="AAC29" s="64"/>
      <c r="AAD29" s="64"/>
      <c r="AAE29" s="64"/>
      <c r="AAF29" s="64"/>
      <c r="AAG29" s="64"/>
      <c r="AAH29" s="64"/>
      <c r="AAI29" s="64"/>
      <c r="AAJ29" s="64"/>
      <c r="AAK29" s="64"/>
      <c r="AAL29" s="64"/>
      <c r="AAM29" s="64"/>
      <c r="AAN29" s="64"/>
      <c r="AAO29" s="64"/>
      <c r="AAP29" s="64"/>
      <c r="AAQ29" s="64"/>
      <c r="AAR29" s="64"/>
      <c r="AAS29" s="64"/>
      <c r="AAT29" s="64"/>
      <c r="AAU29" s="64"/>
      <c r="AAV29" s="64"/>
      <c r="AAW29" s="64"/>
      <c r="AAX29" s="64"/>
      <c r="AAY29" s="64"/>
      <c r="AAZ29" s="64"/>
      <c r="ABA29" s="64"/>
      <c r="ABB29" s="64"/>
      <c r="ABC29" s="64"/>
      <c r="ABD29" s="64"/>
      <c r="ABE29" s="64"/>
      <c r="ABF29" s="64"/>
      <c r="ABG29" s="64"/>
      <c r="ABH29" s="64"/>
      <c r="ABI29" s="64"/>
      <c r="ABJ29" s="64"/>
      <c r="ABK29" s="64"/>
      <c r="ABL29" s="64"/>
      <c r="ABM29" s="64"/>
      <c r="ABN29" s="64"/>
      <c r="ABO29" s="64"/>
      <c r="ABP29" s="64"/>
      <c r="ABQ29" s="64"/>
      <c r="ABR29" s="64"/>
      <c r="ABS29" s="64"/>
      <c r="ABT29" s="64"/>
      <c r="ABU29" s="64"/>
      <c r="ABV29" s="64"/>
      <c r="ABW29" s="64"/>
      <c r="ABX29" s="64"/>
      <c r="ABY29" s="64"/>
      <c r="ABZ29" s="64"/>
      <c r="ACA29" s="64"/>
      <c r="ACB29" s="64"/>
      <c r="ACC29" s="64"/>
      <c r="ACD29" s="64"/>
      <c r="ACE29" s="64"/>
      <c r="ACF29" s="64"/>
      <c r="ACG29" s="64"/>
      <c r="ACH29" s="64"/>
      <c r="ACI29" s="64"/>
      <c r="ACJ29" s="64"/>
      <c r="ACK29" s="64"/>
      <c r="ACL29" s="64"/>
      <c r="ACM29" s="64"/>
      <c r="ACN29" s="64"/>
      <c r="ACO29" s="64"/>
      <c r="ACP29" s="64"/>
      <c r="ACQ29" s="64"/>
      <c r="ACR29" s="64"/>
      <c r="ACS29" s="64"/>
      <c r="ACT29" s="64"/>
      <c r="ACU29" s="64"/>
      <c r="ACV29" s="64"/>
      <c r="ACW29" s="64"/>
      <c r="ACX29" s="64"/>
      <c r="ACY29" s="64"/>
      <c r="ACZ29" s="64"/>
      <c r="ADA29" s="64"/>
      <c r="ADB29" s="64"/>
      <c r="ADC29" s="64"/>
      <c r="ADD29" s="64"/>
      <c r="ADE29" s="64"/>
      <c r="ADF29" s="64"/>
      <c r="ADG29" s="64"/>
      <c r="ADH29" s="64"/>
      <c r="ADI29" s="64"/>
      <c r="ADJ29" s="64"/>
      <c r="ADK29" s="64"/>
      <c r="ADL29" s="64"/>
      <c r="ADM29" s="64"/>
      <c r="ADN29" s="64"/>
      <c r="ADO29" s="64"/>
      <c r="ADP29" s="64"/>
      <c r="ADQ29" s="64"/>
      <c r="ADR29" s="64"/>
      <c r="ADS29" s="64"/>
      <c r="ADT29" s="64"/>
      <c r="ADU29" s="64"/>
      <c r="ADV29" s="64"/>
      <c r="ADW29" s="64"/>
      <c r="ADX29" s="64"/>
      <c r="ADY29" s="64"/>
      <c r="ADZ29" s="64"/>
      <c r="AEA29" s="64"/>
      <c r="AEB29" s="64"/>
      <c r="AEC29" s="64"/>
      <c r="AED29" s="64"/>
      <c r="AEE29" s="64"/>
      <c r="AEF29" s="64"/>
      <c r="AEG29" s="64"/>
      <c r="AEH29" s="64"/>
      <c r="AEI29" s="64"/>
      <c r="AEJ29" s="64"/>
      <c r="AEK29" s="64"/>
      <c r="AEL29" s="64"/>
      <c r="AEM29" s="64"/>
      <c r="AEN29" s="64"/>
      <c r="AEO29" s="64"/>
      <c r="AEP29" s="64"/>
      <c r="AEQ29" s="64"/>
      <c r="AER29" s="64"/>
      <c r="AES29" s="64"/>
      <c r="AET29" s="64"/>
      <c r="AEU29" s="64"/>
      <c r="AEV29" s="64"/>
      <c r="AEW29" s="64"/>
      <c r="AEX29" s="64"/>
      <c r="AEY29" s="64"/>
      <c r="AEZ29" s="64"/>
      <c r="AFA29" s="64"/>
      <c r="AFB29" s="64"/>
      <c r="AFC29" s="64"/>
      <c r="AFD29" s="64"/>
      <c r="AFE29" s="64"/>
      <c r="AFF29" s="64"/>
      <c r="AFG29" s="64"/>
      <c r="AFH29" s="64"/>
      <c r="AFI29" s="64"/>
      <c r="AFJ29" s="64"/>
      <c r="AFK29" s="64"/>
      <c r="AFL29" s="64"/>
      <c r="AFM29" s="64"/>
      <c r="AFN29" s="64"/>
      <c r="AFO29" s="64"/>
      <c r="AFP29" s="64"/>
      <c r="AFQ29" s="64"/>
      <c r="AFR29" s="64"/>
      <c r="AFS29" s="64"/>
      <c r="AFT29" s="64"/>
      <c r="AFU29" s="64"/>
      <c r="AFV29" s="64"/>
      <c r="AFW29" s="64"/>
      <c r="AFX29" s="64"/>
      <c r="AFY29" s="64"/>
      <c r="AFZ29" s="64"/>
      <c r="AGA29" s="64"/>
      <c r="AGB29" s="64"/>
      <c r="AGC29" s="64"/>
      <c r="AGD29" s="64"/>
      <c r="AGE29" s="64"/>
      <c r="AGF29" s="64"/>
      <c r="AGG29" s="64"/>
      <c r="AGH29" s="64"/>
      <c r="AGI29" s="64"/>
      <c r="AGJ29" s="64"/>
      <c r="AGK29" s="64"/>
      <c r="AGL29" s="64"/>
      <c r="AGM29" s="64"/>
      <c r="AGN29" s="64"/>
      <c r="AGO29" s="64"/>
      <c r="AGP29" s="64"/>
      <c r="AGQ29" s="64"/>
      <c r="AGR29" s="64"/>
      <c r="AGS29" s="64"/>
      <c r="AGT29" s="64"/>
      <c r="AGU29" s="64"/>
      <c r="AGV29" s="64"/>
      <c r="AGW29" s="64"/>
      <c r="AGX29" s="64"/>
      <c r="AGY29" s="64"/>
      <c r="AGZ29" s="64"/>
      <c r="AHA29" s="64"/>
      <c r="AHB29" s="64"/>
      <c r="AHC29" s="64"/>
      <c r="AHD29" s="64"/>
      <c r="AHE29" s="64"/>
      <c r="AHF29" s="64"/>
      <c r="AHG29" s="64"/>
      <c r="AHH29" s="64"/>
      <c r="AHI29" s="64"/>
      <c r="AHJ29" s="64"/>
      <c r="AHK29" s="64"/>
      <c r="AHL29" s="64"/>
      <c r="AHM29" s="64"/>
      <c r="AHN29" s="64"/>
      <c r="AHO29" s="64"/>
      <c r="AHP29" s="64"/>
      <c r="AHQ29" s="64"/>
      <c r="AHR29" s="64"/>
      <c r="AHS29" s="64"/>
      <c r="AHT29" s="64"/>
      <c r="AHU29" s="64"/>
      <c r="AHV29" s="64"/>
      <c r="AHW29" s="64"/>
      <c r="AHX29" s="64"/>
      <c r="AHY29" s="64"/>
      <c r="AHZ29" s="64"/>
      <c r="AIA29" s="64"/>
      <c r="AIB29" s="64"/>
      <c r="AIC29" s="64"/>
      <c r="AID29" s="64"/>
      <c r="AIE29" s="64"/>
      <c r="AIF29" s="64"/>
      <c r="AIG29" s="64"/>
      <c r="AIH29" s="64"/>
      <c r="AII29" s="64"/>
      <c r="AIJ29" s="64"/>
      <c r="AIK29" s="64"/>
      <c r="AIL29" s="64"/>
      <c r="AIM29" s="64"/>
      <c r="AIN29" s="64"/>
      <c r="AIO29" s="64"/>
      <c r="AIP29" s="64"/>
      <c r="AIQ29" s="64"/>
      <c r="AIR29" s="64"/>
      <c r="AIS29" s="64"/>
      <c r="AIT29" s="64"/>
      <c r="AIU29" s="64"/>
      <c r="AIV29" s="64"/>
      <c r="AIW29" s="64"/>
      <c r="AIX29" s="64"/>
      <c r="AIY29" s="64"/>
      <c r="AIZ29" s="64"/>
      <c r="AJA29" s="64"/>
      <c r="AJB29" s="64"/>
      <c r="AJC29" s="64"/>
      <c r="AJD29" s="64"/>
      <c r="AJE29" s="64"/>
      <c r="AJF29" s="64"/>
      <c r="AJG29" s="64"/>
      <c r="AJH29" s="64"/>
      <c r="AJI29" s="64"/>
      <c r="AJJ29" s="64"/>
      <c r="AJK29" s="64"/>
      <c r="AJL29" s="64"/>
      <c r="AJM29" s="64"/>
      <c r="AJN29" s="64"/>
      <c r="AJO29" s="64"/>
      <c r="AJP29" s="64"/>
      <c r="AJQ29" s="64"/>
      <c r="AJR29" s="64"/>
      <c r="AJS29" s="64"/>
      <c r="AJT29" s="64"/>
      <c r="AJU29" s="64"/>
      <c r="AJV29" s="64"/>
      <c r="AJW29" s="64"/>
      <c r="AJX29" s="64"/>
      <c r="AJY29" s="64"/>
      <c r="AJZ29" s="64"/>
      <c r="AKA29" s="64"/>
      <c r="AKB29" s="64"/>
      <c r="AKC29" s="64"/>
      <c r="AKD29" s="64"/>
      <c r="AKE29" s="64"/>
      <c r="AKF29" s="64"/>
      <c r="AKG29" s="64"/>
      <c r="AKH29" s="64"/>
      <c r="AKI29" s="64"/>
      <c r="AKJ29" s="64"/>
      <c r="AKK29" s="64"/>
      <c r="AKL29" s="64"/>
      <c r="AKM29" s="64"/>
      <c r="AKN29" s="64"/>
      <c r="AKO29" s="64"/>
      <c r="AKP29" s="64"/>
      <c r="AKQ29" s="64"/>
      <c r="AKR29" s="64"/>
      <c r="AKS29" s="64"/>
      <c r="AKT29" s="64"/>
      <c r="AKU29" s="64"/>
      <c r="AKV29" s="64"/>
      <c r="AKW29" s="64"/>
      <c r="AKX29" s="64"/>
      <c r="AKY29" s="64"/>
      <c r="AKZ29" s="64"/>
      <c r="ALA29" s="64"/>
      <c r="ALB29" s="64"/>
      <c r="ALC29" s="64"/>
      <c r="ALD29" s="64"/>
      <c r="ALE29" s="64"/>
      <c r="ALF29" s="64"/>
      <c r="ALG29" s="64"/>
      <c r="ALH29" s="64"/>
      <c r="ALI29" s="64"/>
      <c r="ALJ29" s="64"/>
      <c r="ALK29" s="64"/>
      <c r="ALL29" s="64"/>
      <c r="ALM29" s="64"/>
      <c r="ALN29" s="64"/>
      <c r="ALO29" s="64"/>
      <c r="ALP29" s="64"/>
      <c r="ALQ29" s="64"/>
      <c r="ALR29" s="64"/>
      <c r="ALS29" s="64"/>
      <c r="ALT29" s="64"/>
      <c r="ALU29" s="64"/>
      <c r="ALV29" s="64"/>
      <c r="ALW29" s="64"/>
      <c r="ALX29" s="64"/>
      <c r="ALY29" s="64"/>
      <c r="ALZ29" s="64"/>
      <c r="AMA29" s="64"/>
      <c r="AMB29" s="64"/>
      <c r="AMC29" s="64"/>
      <c r="AMD29" s="64"/>
      <c r="AME29" s="64"/>
      <c r="AMF29" s="64"/>
      <c r="AMG29" s="64"/>
      <c r="AMH29" s="64"/>
      <c r="AMI29" s="64"/>
      <c r="AMJ29" s="64"/>
    </row>
    <row r="30" spans="1:1024" s="29" customFormat="1" ht="17.25" customHeight="1">
      <c r="A30" s="123" t="s">
        <v>249</v>
      </c>
      <c r="B30" s="123"/>
      <c r="C30" s="123"/>
      <c r="D30" s="123"/>
      <c r="E30" s="65">
        <v>80</v>
      </c>
      <c r="F30" s="31"/>
      <c r="G30" s="50" t="s">
        <v>118</v>
      </c>
      <c r="H30" s="47">
        <f>+H17</f>
        <v>0</v>
      </c>
      <c r="I30" s="42">
        <f>+E30*H30</f>
        <v>0</v>
      </c>
      <c r="J30" s="28"/>
      <c r="K30" s="2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64"/>
      <c r="LY30" s="64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64"/>
      <c r="ND30" s="64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64"/>
      <c r="OH30" s="64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64"/>
      <c r="PM30" s="64"/>
      <c r="PN30" s="64"/>
      <c r="PO30" s="64"/>
      <c r="PP30" s="64"/>
      <c r="PQ30" s="64"/>
      <c r="PR30" s="64"/>
      <c r="PS30" s="64"/>
      <c r="PT30" s="64"/>
      <c r="PU30" s="64"/>
      <c r="PV30" s="64"/>
      <c r="PW30" s="64"/>
      <c r="PX30" s="64"/>
      <c r="PY30" s="64"/>
      <c r="PZ30" s="64"/>
      <c r="QA30" s="64"/>
      <c r="QB30" s="64"/>
      <c r="QC30" s="64"/>
      <c r="QD30" s="64"/>
      <c r="QE30" s="64"/>
      <c r="QF30" s="64"/>
      <c r="QG30" s="64"/>
      <c r="QH30" s="64"/>
      <c r="QI30" s="64"/>
      <c r="QJ30" s="64"/>
      <c r="QK30" s="64"/>
      <c r="QL30" s="64"/>
      <c r="QM30" s="64"/>
      <c r="QN30" s="64"/>
      <c r="QO30" s="64"/>
      <c r="QP30" s="64"/>
      <c r="QQ30" s="64"/>
      <c r="QR30" s="64"/>
      <c r="QS30" s="64"/>
      <c r="QT30" s="64"/>
      <c r="QU30" s="64"/>
      <c r="QV30" s="64"/>
      <c r="QW30" s="64"/>
      <c r="QX30" s="64"/>
      <c r="QY30" s="64"/>
      <c r="QZ30" s="64"/>
      <c r="RA30" s="64"/>
      <c r="RB30" s="64"/>
      <c r="RC30" s="64"/>
      <c r="RD30" s="64"/>
      <c r="RE30" s="64"/>
      <c r="RF30" s="64"/>
      <c r="RG30" s="64"/>
      <c r="RH30" s="64"/>
      <c r="RI30" s="64"/>
      <c r="RJ30" s="64"/>
      <c r="RK30" s="64"/>
      <c r="RL30" s="64"/>
      <c r="RM30" s="64"/>
      <c r="RN30" s="64"/>
      <c r="RO30" s="64"/>
      <c r="RP30" s="64"/>
      <c r="RQ30" s="64"/>
      <c r="RR30" s="64"/>
      <c r="RS30" s="64"/>
      <c r="RT30" s="64"/>
      <c r="RU30" s="64"/>
      <c r="RV30" s="64"/>
      <c r="RW30" s="64"/>
      <c r="RX30" s="64"/>
      <c r="RY30" s="64"/>
      <c r="RZ30" s="64"/>
      <c r="SA30" s="64"/>
      <c r="SB30" s="64"/>
      <c r="SC30" s="64"/>
      <c r="SD30" s="64"/>
      <c r="SE30" s="64"/>
      <c r="SF30" s="64"/>
      <c r="SG30" s="64"/>
      <c r="SH30" s="64"/>
      <c r="SI30" s="64"/>
      <c r="SJ30" s="64"/>
      <c r="SK30" s="64"/>
      <c r="SL30" s="64"/>
      <c r="SM30" s="64"/>
      <c r="SN30" s="64"/>
      <c r="SO30" s="64"/>
      <c r="SP30" s="64"/>
      <c r="SQ30" s="64"/>
      <c r="SR30" s="64"/>
      <c r="SS30" s="64"/>
      <c r="ST30" s="64"/>
      <c r="SU30" s="64"/>
      <c r="SV30" s="64"/>
      <c r="SW30" s="64"/>
      <c r="SX30" s="64"/>
      <c r="SY30" s="64"/>
      <c r="SZ30" s="64"/>
      <c r="TA30" s="64"/>
      <c r="TB30" s="64"/>
      <c r="TC30" s="64"/>
      <c r="TD30" s="64"/>
      <c r="TE30" s="64"/>
      <c r="TF30" s="64"/>
      <c r="TG30" s="64"/>
      <c r="TH30" s="64"/>
      <c r="TI30" s="64"/>
      <c r="TJ30" s="64"/>
      <c r="TK30" s="64"/>
      <c r="TL30" s="64"/>
      <c r="TM30" s="64"/>
      <c r="TN30" s="64"/>
      <c r="TO30" s="64"/>
      <c r="TP30" s="64"/>
      <c r="TQ30" s="64"/>
      <c r="TR30" s="64"/>
      <c r="TS30" s="64"/>
      <c r="TT30" s="64"/>
      <c r="TU30" s="64"/>
      <c r="TV30" s="64"/>
      <c r="TW30" s="64"/>
      <c r="TX30" s="64"/>
      <c r="TY30" s="64"/>
      <c r="TZ30" s="64"/>
      <c r="UA30" s="64"/>
      <c r="UB30" s="64"/>
      <c r="UC30" s="64"/>
      <c r="UD30" s="64"/>
      <c r="UE30" s="64"/>
      <c r="UF30" s="64"/>
      <c r="UG30" s="64"/>
      <c r="UH30" s="64"/>
      <c r="UI30" s="64"/>
      <c r="UJ30" s="64"/>
      <c r="UK30" s="64"/>
      <c r="UL30" s="64"/>
      <c r="UM30" s="64"/>
      <c r="UN30" s="64"/>
      <c r="UO30" s="64"/>
      <c r="UP30" s="64"/>
      <c r="UQ30" s="64"/>
      <c r="UR30" s="64"/>
      <c r="US30" s="64"/>
      <c r="UT30" s="64"/>
      <c r="UU30" s="64"/>
      <c r="UV30" s="64"/>
      <c r="UW30" s="64"/>
      <c r="UX30" s="64"/>
      <c r="UY30" s="64"/>
      <c r="UZ30" s="64"/>
      <c r="VA30" s="64"/>
      <c r="VB30" s="64"/>
      <c r="VC30" s="64"/>
      <c r="VD30" s="64"/>
      <c r="VE30" s="64"/>
      <c r="VF30" s="64"/>
      <c r="VG30" s="64"/>
      <c r="VH30" s="64"/>
      <c r="VI30" s="64"/>
      <c r="VJ30" s="64"/>
      <c r="VK30" s="64"/>
      <c r="VL30" s="64"/>
      <c r="VM30" s="64"/>
      <c r="VN30" s="64"/>
      <c r="VO30" s="64"/>
      <c r="VP30" s="64"/>
      <c r="VQ30" s="64"/>
      <c r="VR30" s="64"/>
      <c r="VS30" s="64"/>
      <c r="VT30" s="64"/>
      <c r="VU30" s="64"/>
      <c r="VV30" s="64"/>
      <c r="VW30" s="64"/>
      <c r="VX30" s="64"/>
      <c r="VY30" s="64"/>
      <c r="VZ30" s="64"/>
      <c r="WA30" s="64"/>
      <c r="WB30" s="64"/>
      <c r="WC30" s="64"/>
      <c r="WD30" s="64"/>
      <c r="WE30" s="64"/>
      <c r="WF30" s="64"/>
      <c r="WG30" s="64"/>
      <c r="WH30" s="64"/>
      <c r="WI30" s="64"/>
      <c r="WJ30" s="64"/>
      <c r="WK30" s="64"/>
      <c r="WL30" s="64"/>
      <c r="WM30" s="64"/>
      <c r="WN30" s="64"/>
      <c r="WO30" s="64"/>
      <c r="WP30" s="64"/>
      <c r="WQ30" s="64"/>
      <c r="WR30" s="64"/>
      <c r="WS30" s="64"/>
      <c r="WT30" s="64"/>
      <c r="WU30" s="64"/>
      <c r="WV30" s="64"/>
      <c r="WW30" s="64"/>
      <c r="WX30" s="64"/>
      <c r="WY30" s="64"/>
      <c r="WZ30" s="64"/>
      <c r="XA30" s="64"/>
      <c r="XB30" s="64"/>
      <c r="XC30" s="64"/>
      <c r="XD30" s="64"/>
      <c r="XE30" s="64"/>
      <c r="XF30" s="64"/>
      <c r="XG30" s="64"/>
      <c r="XH30" s="64"/>
      <c r="XI30" s="64"/>
      <c r="XJ30" s="64"/>
      <c r="XK30" s="64"/>
      <c r="XL30" s="64"/>
      <c r="XM30" s="64"/>
      <c r="XN30" s="64"/>
      <c r="XO30" s="64"/>
      <c r="XP30" s="64"/>
      <c r="XQ30" s="64"/>
      <c r="XR30" s="64"/>
      <c r="XS30" s="64"/>
      <c r="XT30" s="64"/>
      <c r="XU30" s="64"/>
      <c r="XV30" s="64"/>
      <c r="XW30" s="64"/>
      <c r="XX30" s="64"/>
      <c r="XY30" s="64"/>
      <c r="XZ30" s="64"/>
      <c r="YA30" s="64"/>
      <c r="YB30" s="64"/>
      <c r="YC30" s="64"/>
      <c r="YD30" s="64"/>
      <c r="YE30" s="64"/>
      <c r="YF30" s="64"/>
      <c r="YG30" s="64"/>
      <c r="YH30" s="64"/>
      <c r="YI30" s="64"/>
      <c r="YJ30" s="64"/>
      <c r="YK30" s="64"/>
      <c r="YL30" s="64"/>
      <c r="YM30" s="64"/>
      <c r="YN30" s="64"/>
      <c r="YO30" s="64"/>
      <c r="YP30" s="64"/>
      <c r="YQ30" s="64"/>
      <c r="YR30" s="64"/>
      <c r="YS30" s="64"/>
      <c r="YT30" s="64"/>
      <c r="YU30" s="64"/>
      <c r="YV30" s="64"/>
      <c r="YW30" s="64"/>
      <c r="YX30" s="64"/>
      <c r="YY30" s="64"/>
      <c r="YZ30" s="64"/>
      <c r="ZA30" s="64"/>
      <c r="ZB30" s="64"/>
      <c r="ZC30" s="64"/>
      <c r="ZD30" s="64"/>
      <c r="ZE30" s="64"/>
      <c r="ZF30" s="64"/>
      <c r="ZG30" s="64"/>
      <c r="ZH30" s="64"/>
      <c r="ZI30" s="64"/>
      <c r="ZJ30" s="64"/>
      <c r="ZK30" s="64"/>
      <c r="ZL30" s="64"/>
      <c r="ZM30" s="64"/>
      <c r="ZN30" s="64"/>
      <c r="ZO30" s="64"/>
      <c r="ZP30" s="64"/>
      <c r="ZQ30" s="64"/>
      <c r="ZR30" s="64"/>
      <c r="ZS30" s="64"/>
      <c r="ZT30" s="64"/>
      <c r="ZU30" s="64"/>
      <c r="ZV30" s="64"/>
      <c r="ZW30" s="64"/>
      <c r="ZX30" s="64"/>
      <c r="ZY30" s="64"/>
      <c r="ZZ30" s="64"/>
      <c r="AAA30" s="64"/>
      <c r="AAB30" s="64"/>
      <c r="AAC30" s="64"/>
      <c r="AAD30" s="64"/>
      <c r="AAE30" s="64"/>
      <c r="AAF30" s="64"/>
      <c r="AAG30" s="64"/>
      <c r="AAH30" s="64"/>
      <c r="AAI30" s="64"/>
      <c r="AAJ30" s="64"/>
      <c r="AAK30" s="64"/>
      <c r="AAL30" s="64"/>
      <c r="AAM30" s="64"/>
      <c r="AAN30" s="64"/>
      <c r="AAO30" s="64"/>
      <c r="AAP30" s="64"/>
      <c r="AAQ30" s="64"/>
      <c r="AAR30" s="64"/>
      <c r="AAS30" s="64"/>
      <c r="AAT30" s="64"/>
      <c r="AAU30" s="64"/>
      <c r="AAV30" s="64"/>
      <c r="AAW30" s="64"/>
      <c r="AAX30" s="64"/>
      <c r="AAY30" s="64"/>
      <c r="AAZ30" s="64"/>
      <c r="ABA30" s="64"/>
      <c r="ABB30" s="64"/>
      <c r="ABC30" s="64"/>
      <c r="ABD30" s="64"/>
      <c r="ABE30" s="64"/>
      <c r="ABF30" s="64"/>
      <c r="ABG30" s="64"/>
      <c r="ABH30" s="64"/>
      <c r="ABI30" s="64"/>
      <c r="ABJ30" s="64"/>
      <c r="ABK30" s="64"/>
      <c r="ABL30" s="64"/>
      <c r="ABM30" s="64"/>
      <c r="ABN30" s="64"/>
      <c r="ABO30" s="64"/>
      <c r="ABP30" s="64"/>
      <c r="ABQ30" s="64"/>
      <c r="ABR30" s="64"/>
      <c r="ABS30" s="64"/>
      <c r="ABT30" s="64"/>
      <c r="ABU30" s="64"/>
      <c r="ABV30" s="64"/>
      <c r="ABW30" s="64"/>
      <c r="ABX30" s="64"/>
      <c r="ABY30" s="64"/>
      <c r="ABZ30" s="64"/>
      <c r="ACA30" s="64"/>
      <c r="ACB30" s="64"/>
      <c r="ACC30" s="64"/>
      <c r="ACD30" s="64"/>
      <c r="ACE30" s="64"/>
      <c r="ACF30" s="64"/>
      <c r="ACG30" s="64"/>
      <c r="ACH30" s="64"/>
      <c r="ACI30" s="64"/>
      <c r="ACJ30" s="64"/>
      <c r="ACK30" s="64"/>
      <c r="ACL30" s="64"/>
      <c r="ACM30" s="64"/>
      <c r="ACN30" s="64"/>
      <c r="ACO30" s="64"/>
      <c r="ACP30" s="64"/>
      <c r="ACQ30" s="64"/>
      <c r="ACR30" s="64"/>
      <c r="ACS30" s="64"/>
      <c r="ACT30" s="64"/>
      <c r="ACU30" s="64"/>
      <c r="ACV30" s="64"/>
      <c r="ACW30" s="64"/>
      <c r="ACX30" s="64"/>
      <c r="ACY30" s="64"/>
      <c r="ACZ30" s="64"/>
      <c r="ADA30" s="64"/>
      <c r="ADB30" s="64"/>
      <c r="ADC30" s="64"/>
      <c r="ADD30" s="64"/>
      <c r="ADE30" s="64"/>
      <c r="ADF30" s="64"/>
      <c r="ADG30" s="64"/>
      <c r="ADH30" s="64"/>
      <c r="ADI30" s="64"/>
      <c r="ADJ30" s="64"/>
      <c r="ADK30" s="64"/>
      <c r="ADL30" s="64"/>
      <c r="ADM30" s="64"/>
      <c r="ADN30" s="64"/>
      <c r="ADO30" s="64"/>
      <c r="ADP30" s="64"/>
      <c r="ADQ30" s="64"/>
      <c r="ADR30" s="64"/>
      <c r="ADS30" s="64"/>
      <c r="ADT30" s="64"/>
      <c r="ADU30" s="64"/>
      <c r="ADV30" s="64"/>
      <c r="ADW30" s="64"/>
      <c r="ADX30" s="64"/>
      <c r="ADY30" s="64"/>
      <c r="ADZ30" s="64"/>
      <c r="AEA30" s="64"/>
      <c r="AEB30" s="64"/>
      <c r="AEC30" s="64"/>
      <c r="AED30" s="64"/>
      <c r="AEE30" s="64"/>
      <c r="AEF30" s="64"/>
      <c r="AEG30" s="64"/>
      <c r="AEH30" s="64"/>
      <c r="AEI30" s="64"/>
      <c r="AEJ30" s="64"/>
      <c r="AEK30" s="64"/>
      <c r="AEL30" s="64"/>
      <c r="AEM30" s="64"/>
      <c r="AEN30" s="64"/>
      <c r="AEO30" s="64"/>
      <c r="AEP30" s="64"/>
      <c r="AEQ30" s="64"/>
      <c r="AER30" s="64"/>
      <c r="AES30" s="64"/>
      <c r="AET30" s="64"/>
      <c r="AEU30" s="64"/>
      <c r="AEV30" s="64"/>
      <c r="AEW30" s="64"/>
      <c r="AEX30" s="64"/>
      <c r="AEY30" s="64"/>
      <c r="AEZ30" s="64"/>
      <c r="AFA30" s="64"/>
      <c r="AFB30" s="64"/>
      <c r="AFC30" s="64"/>
      <c r="AFD30" s="64"/>
      <c r="AFE30" s="64"/>
      <c r="AFF30" s="64"/>
      <c r="AFG30" s="64"/>
      <c r="AFH30" s="64"/>
      <c r="AFI30" s="64"/>
      <c r="AFJ30" s="64"/>
      <c r="AFK30" s="64"/>
      <c r="AFL30" s="64"/>
      <c r="AFM30" s="64"/>
      <c r="AFN30" s="64"/>
      <c r="AFO30" s="64"/>
      <c r="AFP30" s="64"/>
      <c r="AFQ30" s="64"/>
      <c r="AFR30" s="64"/>
      <c r="AFS30" s="64"/>
      <c r="AFT30" s="64"/>
      <c r="AFU30" s="64"/>
      <c r="AFV30" s="64"/>
      <c r="AFW30" s="64"/>
      <c r="AFX30" s="64"/>
      <c r="AFY30" s="64"/>
      <c r="AFZ30" s="64"/>
      <c r="AGA30" s="64"/>
      <c r="AGB30" s="64"/>
      <c r="AGC30" s="64"/>
      <c r="AGD30" s="64"/>
      <c r="AGE30" s="64"/>
      <c r="AGF30" s="64"/>
      <c r="AGG30" s="64"/>
      <c r="AGH30" s="64"/>
      <c r="AGI30" s="64"/>
      <c r="AGJ30" s="64"/>
      <c r="AGK30" s="64"/>
      <c r="AGL30" s="64"/>
      <c r="AGM30" s="64"/>
      <c r="AGN30" s="64"/>
      <c r="AGO30" s="64"/>
      <c r="AGP30" s="64"/>
      <c r="AGQ30" s="64"/>
      <c r="AGR30" s="64"/>
      <c r="AGS30" s="64"/>
      <c r="AGT30" s="64"/>
      <c r="AGU30" s="64"/>
      <c r="AGV30" s="64"/>
      <c r="AGW30" s="64"/>
      <c r="AGX30" s="64"/>
      <c r="AGY30" s="64"/>
      <c r="AGZ30" s="64"/>
      <c r="AHA30" s="64"/>
      <c r="AHB30" s="64"/>
      <c r="AHC30" s="64"/>
      <c r="AHD30" s="64"/>
      <c r="AHE30" s="64"/>
      <c r="AHF30" s="64"/>
      <c r="AHG30" s="64"/>
      <c r="AHH30" s="64"/>
      <c r="AHI30" s="64"/>
      <c r="AHJ30" s="64"/>
      <c r="AHK30" s="64"/>
      <c r="AHL30" s="64"/>
      <c r="AHM30" s="64"/>
      <c r="AHN30" s="64"/>
      <c r="AHO30" s="64"/>
      <c r="AHP30" s="64"/>
      <c r="AHQ30" s="64"/>
      <c r="AHR30" s="64"/>
      <c r="AHS30" s="64"/>
      <c r="AHT30" s="64"/>
      <c r="AHU30" s="64"/>
      <c r="AHV30" s="64"/>
      <c r="AHW30" s="64"/>
      <c r="AHX30" s="64"/>
      <c r="AHY30" s="64"/>
      <c r="AHZ30" s="64"/>
      <c r="AIA30" s="64"/>
      <c r="AIB30" s="64"/>
      <c r="AIC30" s="64"/>
      <c r="AID30" s="64"/>
      <c r="AIE30" s="64"/>
      <c r="AIF30" s="64"/>
      <c r="AIG30" s="64"/>
      <c r="AIH30" s="64"/>
      <c r="AII30" s="64"/>
      <c r="AIJ30" s="64"/>
      <c r="AIK30" s="64"/>
      <c r="AIL30" s="64"/>
      <c r="AIM30" s="64"/>
      <c r="AIN30" s="64"/>
      <c r="AIO30" s="64"/>
      <c r="AIP30" s="64"/>
      <c r="AIQ30" s="64"/>
      <c r="AIR30" s="64"/>
      <c r="AIS30" s="64"/>
      <c r="AIT30" s="64"/>
      <c r="AIU30" s="64"/>
      <c r="AIV30" s="64"/>
      <c r="AIW30" s="64"/>
      <c r="AIX30" s="64"/>
      <c r="AIY30" s="64"/>
      <c r="AIZ30" s="64"/>
      <c r="AJA30" s="64"/>
      <c r="AJB30" s="64"/>
      <c r="AJC30" s="64"/>
      <c r="AJD30" s="64"/>
      <c r="AJE30" s="64"/>
      <c r="AJF30" s="64"/>
      <c r="AJG30" s="64"/>
      <c r="AJH30" s="64"/>
      <c r="AJI30" s="64"/>
      <c r="AJJ30" s="64"/>
      <c r="AJK30" s="64"/>
      <c r="AJL30" s="64"/>
      <c r="AJM30" s="64"/>
      <c r="AJN30" s="64"/>
      <c r="AJO30" s="64"/>
      <c r="AJP30" s="64"/>
      <c r="AJQ30" s="64"/>
      <c r="AJR30" s="64"/>
      <c r="AJS30" s="64"/>
      <c r="AJT30" s="64"/>
      <c r="AJU30" s="64"/>
      <c r="AJV30" s="64"/>
      <c r="AJW30" s="64"/>
      <c r="AJX30" s="64"/>
      <c r="AJY30" s="64"/>
      <c r="AJZ30" s="64"/>
      <c r="AKA30" s="64"/>
      <c r="AKB30" s="64"/>
      <c r="AKC30" s="64"/>
      <c r="AKD30" s="64"/>
      <c r="AKE30" s="64"/>
      <c r="AKF30" s="64"/>
      <c r="AKG30" s="64"/>
      <c r="AKH30" s="64"/>
      <c r="AKI30" s="64"/>
      <c r="AKJ30" s="64"/>
      <c r="AKK30" s="64"/>
      <c r="AKL30" s="64"/>
      <c r="AKM30" s="64"/>
      <c r="AKN30" s="64"/>
      <c r="AKO30" s="64"/>
      <c r="AKP30" s="64"/>
      <c r="AKQ30" s="64"/>
      <c r="AKR30" s="64"/>
      <c r="AKS30" s="64"/>
      <c r="AKT30" s="64"/>
      <c r="AKU30" s="64"/>
      <c r="AKV30" s="64"/>
      <c r="AKW30" s="64"/>
      <c r="AKX30" s="64"/>
      <c r="AKY30" s="64"/>
      <c r="AKZ30" s="64"/>
      <c r="ALA30" s="64"/>
      <c r="ALB30" s="64"/>
      <c r="ALC30" s="64"/>
      <c r="ALD30" s="64"/>
      <c r="ALE30" s="64"/>
      <c r="ALF30" s="64"/>
      <c r="ALG30" s="64"/>
      <c r="ALH30" s="64"/>
      <c r="ALI30" s="64"/>
      <c r="ALJ30" s="64"/>
      <c r="ALK30" s="64"/>
      <c r="ALL30" s="64"/>
      <c r="ALM30" s="64"/>
      <c r="ALN30" s="64"/>
      <c r="ALO30" s="64"/>
      <c r="ALP30" s="64"/>
      <c r="ALQ30" s="64"/>
      <c r="ALR30" s="64"/>
      <c r="ALS30" s="64"/>
      <c r="ALT30" s="64"/>
      <c r="ALU30" s="64"/>
      <c r="ALV30" s="64"/>
      <c r="ALW30" s="64"/>
      <c r="ALX30" s="64"/>
      <c r="ALY30" s="64"/>
      <c r="ALZ30" s="64"/>
      <c r="AMA30" s="64"/>
      <c r="AMB30" s="64"/>
      <c r="AMC30" s="64"/>
      <c r="AMD30" s="64"/>
      <c r="AME30" s="64"/>
      <c r="AMF30" s="64"/>
      <c r="AMG30" s="64"/>
      <c r="AMH30" s="64"/>
      <c r="AMI30" s="64"/>
      <c r="AMJ30" s="64"/>
    </row>
    <row r="31" spans="1:1024" s="29" customFormat="1" ht="17.25" customHeight="1">
      <c r="A31" s="123" t="s">
        <v>251</v>
      </c>
      <c r="B31" s="123"/>
      <c r="C31" s="123"/>
      <c r="D31" s="123"/>
      <c r="E31" s="65">
        <f>60*0.78</f>
        <v>46.800000000000004</v>
      </c>
      <c r="F31" s="31"/>
      <c r="G31" s="50" t="s">
        <v>118</v>
      </c>
      <c r="H31" s="47">
        <f>+H18</f>
        <v>0</v>
      </c>
      <c r="I31" s="42">
        <f>+E31*H31</f>
        <v>0</v>
      </c>
    </row>
    <row r="32" spans="1:1024" s="29" customFormat="1" ht="17.25" customHeight="1">
      <c r="A32" s="123" t="s">
        <v>119</v>
      </c>
      <c r="B32" s="123"/>
      <c r="C32" s="123"/>
      <c r="D32" s="123"/>
      <c r="E32" s="65">
        <v>6.6</v>
      </c>
      <c r="F32" s="31"/>
      <c r="G32" s="50" t="s">
        <v>118</v>
      </c>
      <c r="H32" s="47">
        <f>+H19</f>
        <v>0</v>
      </c>
      <c r="I32" s="42">
        <f>+E32*H32</f>
        <v>0</v>
      </c>
    </row>
    <row r="33" spans="1:10" s="29" customFormat="1" ht="17.25" customHeight="1">
      <c r="A33" s="123" t="s">
        <v>113</v>
      </c>
      <c r="B33" s="123"/>
      <c r="C33" s="123"/>
      <c r="D33" s="123"/>
      <c r="E33" s="65">
        <v>6.6</v>
      </c>
      <c r="F33" s="31"/>
      <c r="G33" s="50" t="s">
        <v>118</v>
      </c>
      <c r="H33" s="47">
        <f>+H24</f>
        <v>0</v>
      </c>
      <c r="I33" s="42">
        <f>+E33*H33</f>
        <v>0</v>
      </c>
    </row>
    <row r="34" spans="1:10" s="29" customFormat="1" ht="16.5">
      <c r="A34" s="130" t="s">
        <v>252</v>
      </c>
      <c r="B34" s="130"/>
      <c r="C34" s="130"/>
      <c r="D34" s="130"/>
      <c r="E34" s="130"/>
      <c r="F34" s="130"/>
      <c r="G34" s="130"/>
      <c r="H34" s="130"/>
      <c r="I34" s="130"/>
    </row>
    <row r="35" spans="1:10" s="29" customFormat="1" ht="16.5">
      <c r="A35" s="130" t="s">
        <v>253</v>
      </c>
      <c r="B35" s="130"/>
      <c r="C35" s="130"/>
      <c r="D35" s="130"/>
      <c r="E35" s="130"/>
      <c r="F35" s="130"/>
      <c r="G35" s="130"/>
      <c r="H35" s="130"/>
      <c r="I35" s="130"/>
    </row>
    <row r="36" spans="1:10" s="29" customFormat="1" ht="16.5">
      <c r="E36" s="43"/>
      <c r="I36" s="58"/>
    </row>
    <row r="37" spans="1:10" s="29" customFormat="1" ht="17.25" customHeight="1">
      <c r="A37" s="120" t="s">
        <v>120</v>
      </c>
      <c r="B37" s="120"/>
      <c r="C37" s="120"/>
      <c r="D37" s="120"/>
      <c r="E37" s="120"/>
      <c r="G37" s="121" t="s">
        <v>34</v>
      </c>
      <c r="H37" s="121"/>
      <c r="I37" s="121"/>
    </row>
    <row r="38" spans="1:10" s="29" customFormat="1" ht="17.25" customHeight="1">
      <c r="A38" s="122" t="s">
        <v>35</v>
      </c>
      <c r="B38" s="122"/>
      <c r="C38" s="122"/>
      <c r="D38" s="122"/>
      <c r="E38" s="34" t="s">
        <v>36</v>
      </c>
      <c r="F38" s="35"/>
      <c r="G38" s="60" t="s">
        <v>37</v>
      </c>
      <c r="H38" s="37" t="s">
        <v>38</v>
      </c>
      <c r="I38" s="66" t="s">
        <v>39</v>
      </c>
    </row>
    <row r="39" spans="1:10" s="29" customFormat="1" ht="17.25" customHeight="1">
      <c r="A39" s="123" t="s">
        <v>121</v>
      </c>
      <c r="B39" s="123"/>
      <c r="C39" s="123"/>
      <c r="D39" s="123"/>
      <c r="E39" s="67"/>
      <c r="F39" s="31"/>
      <c r="G39" s="40"/>
      <c r="H39" s="48"/>
      <c r="I39" s="42">
        <f>+E39*H39</f>
        <v>0</v>
      </c>
    </row>
    <row r="40" spans="1:10" s="29" customFormat="1" ht="17.25" customHeight="1">
      <c r="A40" s="129" t="s">
        <v>122</v>
      </c>
      <c r="B40" s="129"/>
      <c r="C40" s="129"/>
      <c r="D40" s="129"/>
      <c r="E40" s="67"/>
      <c r="F40" s="31"/>
      <c r="G40" s="45" t="s">
        <v>123</v>
      </c>
      <c r="H40" s="48"/>
      <c r="I40" s="42">
        <f>+E40*H40</f>
        <v>0</v>
      </c>
    </row>
    <row r="41" spans="1:10" s="29" customFormat="1" ht="17.25" customHeight="1">
      <c r="A41" s="119" t="s">
        <v>124</v>
      </c>
      <c r="B41" s="119"/>
      <c r="C41" s="119"/>
      <c r="D41" s="119"/>
      <c r="E41" s="67"/>
      <c r="F41" s="31"/>
      <c r="G41" s="40"/>
      <c r="H41" s="48"/>
      <c r="I41" s="42">
        <f>+E41*H41</f>
        <v>0</v>
      </c>
    </row>
    <row r="42" spans="1:10" s="29" customFormat="1" ht="16.5">
      <c r="I42" s="58"/>
    </row>
    <row r="43" spans="1:10" s="29" customFormat="1" ht="17.25" customHeight="1">
      <c r="A43" s="120" t="s">
        <v>125</v>
      </c>
      <c r="B43" s="120"/>
      <c r="C43" s="120"/>
      <c r="D43" s="120"/>
      <c r="E43" s="120"/>
      <c r="G43" s="121" t="s">
        <v>34</v>
      </c>
      <c r="H43" s="121"/>
      <c r="I43" s="121"/>
    </row>
    <row r="44" spans="1:10" s="29" customFormat="1" ht="17.25" customHeight="1">
      <c r="A44" s="122" t="s">
        <v>35</v>
      </c>
      <c r="B44" s="122"/>
      <c r="C44" s="122"/>
      <c r="D44" s="122"/>
      <c r="E44" s="34" t="s">
        <v>36</v>
      </c>
      <c r="F44" s="35"/>
      <c r="G44" s="60" t="s">
        <v>37</v>
      </c>
      <c r="H44" s="37" t="s">
        <v>38</v>
      </c>
      <c r="I44" s="34" t="s">
        <v>39</v>
      </c>
    </row>
    <row r="45" spans="1:10" s="29" customFormat="1" ht="17.25" customHeight="1">
      <c r="A45" s="123" t="s">
        <v>126</v>
      </c>
      <c r="B45" s="123"/>
      <c r="C45" s="123"/>
      <c r="D45" s="123"/>
      <c r="E45" s="67"/>
      <c r="F45" s="31"/>
      <c r="G45" s="40"/>
      <c r="H45" s="48"/>
      <c r="I45" s="42">
        <f>+E45*H45</f>
        <v>0</v>
      </c>
    </row>
    <row r="46" spans="1:10" s="29" customFormat="1" ht="17.25" customHeight="1">
      <c r="A46" s="123" t="s">
        <v>144</v>
      </c>
      <c r="B46" s="123"/>
      <c r="C46" s="123"/>
      <c r="D46" s="123"/>
      <c r="E46" s="61">
        <v>50</v>
      </c>
      <c r="F46" s="31"/>
      <c r="G46" s="45" t="s">
        <v>143</v>
      </c>
      <c r="H46" s="48"/>
      <c r="I46" s="42">
        <f t="shared" ref="I46" si="2">+E46*H46</f>
        <v>0</v>
      </c>
    </row>
    <row r="47" spans="1:10" s="29" customFormat="1" ht="16.5"/>
    <row r="48" spans="1:10" s="29" customFormat="1" ht="17.25" customHeight="1">
      <c r="A48" s="120" t="s">
        <v>127</v>
      </c>
      <c r="B48" s="120"/>
      <c r="C48" s="120"/>
      <c r="D48" s="120"/>
      <c r="E48" s="120"/>
      <c r="G48" s="121" t="s">
        <v>34</v>
      </c>
      <c r="H48" s="121"/>
      <c r="I48" s="121"/>
      <c r="J48" s="63"/>
    </row>
    <row r="49" spans="1:1024" s="29" customFormat="1" ht="33">
      <c r="A49" s="122" t="s">
        <v>35</v>
      </c>
      <c r="B49" s="122"/>
      <c r="C49" s="122"/>
      <c r="D49" s="122"/>
      <c r="E49" s="34" t="s">
        <v>36</v>
      </c>
      <c r="F49" s="64"/>
      <c r="G49" s="60" t="s">
        <v>75</v>
      </c>
      <c r="H49" s="37" t="s">
        <v>102</v>
      </c>
      <c r="I49" s="34" t="s">
        <v>39</v>
      </c>
      <c r="J49" s="63"/>
    </row>
    <row r="50" spans="1:1024" s="29" customFormat="1" ht="17.25" customHeight="1">
      <c r="A50" s="129" t="s">
        <v>237</v>
      </c>
      <c r="B50" s="129"/>
      <c r="C50" s="129"/>
      <c r="D50" s="129"/>
      <c r="E50" s="65">
        <v>34</v>
      </c>
      <c r="F50" s="31"/>
      <c r="G50" s="45" t="s">
        <v>9</v>
      </c>
      <c r="H50" s="47">
        <f>+H19</f>
        <v>0</v>
      </c>
      <c r="I50" s="42">
        <f>+E50*H50</f>
        <v>0</v>
      </c>
      <c r="K50" s="63"/>
    </row>
    <row r="51" spans="1:1024" s="29" customFormat="1" ht="17.25" customHeight="1">
      <c r="A51" s="129" t="s">
        <v>238</v>
      </c>
      <c r="B51" s="129"/>
      <c r="C51" s="129"/>
      <c r="D51" s="129"/>
      <c r="E51" s="96">
        <v>5</v>
      </c>
      <c r="F51" s="31"/>
      <c r="G51" s="45" t="s">
        <v>105</v>
      </c>
      <c r="H51" s="48"/>
      <c r="I51" s="42">
        <f>+E51*H51</f>
        <v>0</v>
      </c>
      <c r="K51" s="63"/>
    </row>
    <row r="52" spans="1:1024" s="29" customFormat="1" ht="33" customHeight="1">
      <c r="A52" s="129" t="s">
        <v>128</v>
      </c>
      <c r="B52" s="129"/>
      <c r="C52" s="129"/>
      <c r="D52" s="129"/>
      <c r="E52" s="65">
        <v>10</v>
      </c>
      <c r="F52" s="31"/>
      <c r="G52" s="45" t="s">
        <v>116</v>
      </c>
      <c r="H52" s="47">
        <f>+H25</f>
        <v>0</v>
      </c>
      <c r="I52" s="42">
        <f>+E52*H52</f>
        <v>0</v>
      </c>
      <c r="K52" s="63"/>
    </row>
    <row r="53" spans="1:1024" s="29" customFormat="1" ht="17.25" customHeight="1">
      <c r="A53" s="143" t="s">
        <v>129</v>
      </c>
      <c r="B53" s="143"/>
      <c r="C53" s="143"/>
      <c r="D53" s="143"/>
      <c r="E53" s="143"/>
      <c r="F53" s="143"/>
      <c r="G53" s="143"/>
      <c r="H53" s="143"/>
      <c r="I53" s="143"/>
    </row>
    <row r="54" spans="1:1024" s="29" customFormat="1" ht="17.25" customHeight="1">
      <c r="A54" s="143" t="s">
        <v>258</v>
      </c>
      <c r="B54" s="143"/>
      <c r="C54" s="143"/>
      <c r="D54" s="143"/>
      <c r="E54" s="143"/>
      <c r="F54" s="143"/>
      <c r="G54" s="143"/>
      <c r="H54" s="143"/>
      <c r="I54" s="143"/>
    </row>
    <row r="55" spans="1:1024" s="29" customFormat="1" ht="16.5">
      <c r="E55" s="32"/>
      <c r="I55" s="58"/>
    </row>
    <row r="56" spans="1:1024" s="29" customFormat="1">
      <c r="G56" s="117" t="s">
        <v>91</v>
      </c>
      <c r="H56" s="117"/>
      <c r="I56" s="52">
        <f>+H11</f>
        <v>0</v>
      </c>
    </row>
    <row r="57" spans="1:1024" s="29" customFormat="1">
      <c r="G57" s="117" t="s">
        <v>92</v>
      </c>
      <c r="H57" s="117"/>
      <c r="I57" s="52">
        <f>-H7-H8-H9-H10</f>
        <v>0</v>
      </c>
    </row>
    <row r="58" spans="1:1024" s="29" customFormat="1" ht="17.25" customHeight="1">
      <c r="C58" s="28"/>
      <c r="G58" s="118" t="s">
        <v>93</v>
      </c>
      <c r="H58" s="118"/>
      <c r="I58" s="53">
        <f>+I56+I57</f>
        <v>0</v>
      </c>
    </row>
    <row r="59" spans="1:1024" s="29" customFormat="1">
      <c r="G59" s="1"/>
      <c r="H59" s="1"/>
      <c r="I59" s="1"/>
    </row>
    <row r="60" spans="1:1024">
      <c r="A60" s="29"/>
      <c r="B60" s="29"/>
      <c r="C60" s="29"/>
      <c r="D60" s="29"/>
      <c r="E60" s="29"/>
      <c r="F60" s="29"/>
      <c r="G60" s="29"/>
      <c r="H60" s="29"/>
      <c r="I60" s="58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</row>
    <row r="61" spans="1:1024">
      <c r="A61" s="29"/>
      <c r="B61" s="29"/>
      <c r="C61" s="29"/>
      <c r="D61" s="29"/>
      <c r="E61" s="29"/>
      <c r="F61" s="29"/>
      <c r="G61" s="29"/>
      <c r="H61" s="29"/>
      <c r="I61" s="58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</row>
    <row r="62" spans="1:1024">
      <c r="A62" s="29"/>
      <c r="B62" s="29"/>
      <c r="C62" s="29"/>
      <c r="D62" s="29"/>
      <c r="E62" s="29"/>
      <c r="F62" s="29"/>
      <c r="G62" s="29"/>
      <c r="H62" s="29"/>
      <c r="I62" s="58"/>
      <c r="J62" s="29"/>
      <c r="K62" s="29"/>
      <c r="L62" s="29"/>
      <c r="M62" s="29"/>
      <c r="N62" s="29"/>
      <c r="O62" s="29"/>
    </row>
  </sheetData>
  <mergeCells count="61">
    <mergeCell ref="C1:I1"/>
    <mergeCell ref="C3:I3"/>
    <mergeCell ref="A6:G6"/>
    <mergeCell ref="B7:G7"/>
    <mergeCell ref="B8:G8"/>
    <mergeCell ref="B9:G9"/>
    <mergeCell ref="B10:G10"/>
    <mergeCell ref="B11:G11"/>
    <mergeCell ref="A14:E14"/>
    <mergeCell ref="G14:I14"/>
    <mergeCell ref="A15:D15"/>
    <mergeCell ref="A16:D16"/>
    <mergeCell ref="A18:D18"/>
    <mergeCell ref="A19:B19"/>
    <mergeCell ref="C19:D19"/>
    <mergeCell ref="A17:D17"/>
    <mergeCell ref="A20:B20"/>
    <mergeCell ref="C20:D20"/>
    <mergeCell ref="G20:G23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G27:I27"/>
    <mergeCell ref="A28:D28"/>
    <mergeCell ref="A31:D31"/>
    <mergeCell ref="A32:D32"/>
    <mergeCell ref="A29:D29"/>
    <mergeCell ref="A30:D30"/>
    <mergeCell ref="A33:D33"/>
    <mergeCell ref="A35:I35"/>
    <mergeCell ref="A37:E37"/>
    <mergeCell ref="G37:I37"/>
    <mergeCell ref="A38:D38"/>
    <mergeCell ref="A34:I34"/>
    <mergeCell ref="A39:D39"/>
    <mergeCell ref="A40:D40"/>
    <mergeCell ref="A41:D41"/>
    <mergeCell ref="A43:E43"/>
    <mergeCell ref="G43:I43"/>
    <mergeCell ref="A44:D44"/>
    <mergeCell ref="A45:D45"/>
    <mergeCell ref="A48:E48"/>
    <mergeCell ref="G48:I48"/>
    <mergeCell ref="A49:D49"/>
    <mergeCell ref="A46:D46"/>
    <mergeCell ref="G58:H58"/>
    <mergeCell ref="A50:D50"/>
    <mergeCell ref="A52:D52"/>
    <mergeCell ref="G56:H56"/>
    <mergeCell ref="G57:H57"/>
    <mergeCell ref="A51:D51"/>
    <mergeCell ref="A53:I53"/>
    <mergeCell ref="A54:I54"/>
  </mergeCells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oddFooter>&amp;C&amp;"Times New Roman,Normal"&amp;12&amp;KffffffPágina &amp;P, &amp;A</oddFooter>
    <firstFooter>&amp;C&amp;"Times New Roman,Normal"&amp;12&amp;Kffffff&amp;A</first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0"/>
  <sheetViews>
    <sheetView showGridLines="0" zoomScaleNormal="100" workbookViewId="0">
      <selection activeCell="I54" sqref="I54"/>
    </sheetView>
  </sheetViews>
  <sheetFormatPr baseColWidth="10" defaultColWidth="13.42578125" defaultRowHeight="17.25"/>
  <cols>
    <col min="1" max="1" width="8.140625" style="1" customWidth="1"/>
    <col min="2" max="2" width="18.42578125" style="1" customWidth="1"/>
    <col min="3" max="3" width="13.42578125" style="1"/>
    <col min="4" max="4" width="12.140625" style="1" customWidth="1"/>
    <col min="5" max="5" width="13.7109375" style="1" customWidth="1"/>
    <col min="6" max="6" width="2.85546875" style="1" customWidth="1"/>
    <col min="7" max="7" width="19.7109375" style="1" customWidth="1"/>
    <col min="8" max="8" width="15.140625" style="1" customWidth="1"/>
    <col min="9" max="9" width="21.28515625" style="1" customWidth="1"/>
    <col min="10" max="16384" width="13.42578125" style="1"/>
  </cols>
  <sheetData>
    <row r="1" spans="1:15" ht="26.25" customHeight="1">
      <c r="C1" s="103" t="s">
        <v>0</v>
      </c>
      <c r="D1" s="103"/>
      <c r="E1" s="103"/>
      <c r="F1" s="103"/>
      <c r="G1" s="103"/>
      <c r="H1" s="103"/>
      <c r="I1" s="103"/>
    </row>
    <row r="2" spans="1:15" ht="7.5" customHeight="1">
      <c r="C2" s="27"/>
      <c r="D2" s="27"/>
      <c r="E2" s="27"/>
      <c r="F2" s="27"/>
      <c r="G2" s="27"/>
      <c r="H2" s="28"/>
      <c r="I2" s="28"/>
    </row>
    <row r="3" spans="1:15" ht="18" customHeight="1">
      <c r="C3" s="104" t="s">
        <v>130</v>
      </c>
      <c r="D3" s="104"/>
      <c r="E3" s="104"/>
      <c r="F3" s="104"/>
      <c r="G3" s="104"/>
      <c r="H3" s="104"/>
      <c r="I3" s="104"/>
    </row>
    <row r="4" spans="1:15">
      <c r="A4" s="29"/>
      <c r="B4" s="29"/>
      <c r="C4" s="29"/>
      <c r="D4" s="29"/>
      <c r="E4" s="29"/>
      <c r="F4" s="29"/>
      <c r="G4" s="29"/>
      <c r="H4" s="55"/>
      <c r="I4" s="55"/>
      <c r="J4" s="7"/>
      <c r="K4" s="7"/>
      <c r="L4" s="7"/>
      <c r="M4" s="7"/>
      <c r="N4" s="7"/>
      <c r="O4" s="7"/>
    </row>
    <row r="5" spans="1:15">
      <c r="A5" s="57"/>
      <c r="B5" s="57"/>
      <c r="C5" s="57"/>
      <c r="D5" s="57"/>
      <c r="E5" s="57"/>
      <c r="F5" s="57"/>
      <c r="G5" s="57"/>
      <c r="H5" s="29"/>
      <c r="I5" s="29"/>
      <c r="J5" s="7"/>
      <c r="K5" s="7"/>
      <c r="L5" s="7"/>
      <c r="M5" s="7"/>
      <c r="N5" s="7"/>
      <c r="O5" s="7"/>
    </row>
    <row r="6" spans="1:15" ht="17.25" customHeight="1">
      <c r="A6" s="128" t="s">
        <v>22</v>
      </c>
      <c r="B6" s="128"/>
      <c r="C6" s="128"/>
      <c r="D6" s="128"/>
      <c r="E6" s="128"/>
      <c r="F6" s="128"/>
      <c r="G6" s="128"/>
      <c r="H6" s="30" t="s">
        <v>23</v>
      </c>
      <c r="I6" s="29"/>
      <c r="J6" s="7"/>
      <c r="K6" s="7"/>
      <c r="L6" s="7"/>
      <c r="M6" s="7"/>
      <c r="N6" s="7"/>
      <c r="O6" s="7"/>
    </row>
    <row r="7" spans="1:15" ht="17.25" customHeight="1">
      <c r="A7" s="31">
        <v>1</v>
      </c>
      <c r="B7" s="127" t="s">
        <v>131</v>
      </c>
      <c r="C7" s="127"/>
      <c r="D7" s="127"/>
      <c r="E7" s="127"/>
      <c r="F7" s="127"/>
      <c r="G7" s="127"/>
      <c r="H7" s="68">
        <f>SUM(I16:I23)</f>
        <v>0</v>
      </c>
      <c r="I7" s="29"/>
      <c r="J7" s="7"/>
      <c r="K7" s="7"/>
      <c r="L7" s="7"/>
      <c r="M7" s="7"/>
      <c r="N7" s="7"/>
      <c r="O7" s="7"/>
    </row>
    <row r="8" spans="1:15" ht="17.25" customHeight="1">
      <c r="A8" s="31">
        <v>2</v>
      </c>
      <c r="B8" s="127" t="s">
        <v>132</v>
      </c>
      <c r="C8" s="127"/>
      <c r="D8" s="127"/>
      <c r="E8" s="127"/>
      <c r="F8" s="127"/>
      <c r="G8" s="127"/>
      <c r="H8" s="68">
        <f>SUM(I27:I28)</f>
        <v>0</v>
      </c>
      <c r="I8" s="29"/>
      <c r="J8" s="7"/>
      <c r="K8" s="7"/>
      <c r="L8" s="7"/>
      <c r="M8" s="7"/>
      <c r="N8" s="7"/>
      <c r="O8" s="7"/>
    </row>
    <row r="9" spans="1:15" ht="17.25" customHeight="1">
      <c r="A9" s="31">
        <v>3</v>
      </c>
      <c r="B9" s="127" t="s">
        <v>133</v>
      </c>
      <c r="C9" s="127"/>
      <c r="D9" s="127"/>
      <c r="E9" s="127"/>
      <c r="F9" s="127"/>
      <c r="G9" s="127"/>
      <c r="H9" s="68">
        <f>SUM(I32:I33)</f>
        <v>0</v>
      </c>
      <c r="I9" s="29"/>
      <c r="J9" s="7"/>
      <c r="K9" s="7"/>
      <c r="L9" s="7"/>
      <c r="M9" s="7"/>
      <c r="N9" s="7"/>
      <c r="O9" s="7"/>
    </row>
    <row r="10" spans="1:15" ht="17.25" customHeight="1">
      <c r="A10" s="31">
        <v>4</v>
      </c>
      <c r="B10" s="136" t="s">
        <v>134</v>
      </c>
      <c r="C10" s="136"/>
      <c r="D10" s="136"/>
      <c r="E10" s="136"/>
      <c r="F10" s="136"/>
      <c r="G10" s="136"/>
      <c r="H10" s="68">
        <f>SUM(I38:I41)</f>
        <v>0</v>
      </c>
      <c r="I10" s="29"/>
      <c r="J10" s="7"/>
      <c r="K10" s="7"/>
      <c r="L10" s="7"/>
      <c r="M10" s="7"/>
      <c r="N10" s="7"/>
      <c r="O10" s="7"/>
    </row>
    <row r="11" spans="1:15" ht="17.25" customHeight="1">
      <c r="A11" s="31">
        <v>5</v>
      </c>
      <c r="B11" s="127" t="s">
        <v>135</v>
      </c>
      <c r="C11" s="127"/>
      <c r="D11" s="127"/>
      <c r="E11" s="127"/>
      <c r="F11" s="127"/>
      <c r="G11" s="127"/>
      <c r="H11" s="68">
        <f>SUM(I45:I52)</f>
        <v>0</v>
      </c>
      <c r="I11" s="29"/>
      <c r="J11" s="7"/>
      <c r="K11" s="7"/>
      <c r="L11" s="7"/>
      <c r="M11" s="7"/>
      <c r="N11" s="7"/>
      <c r="O11" s="7"/>
    </row>
    <row r="12" spans="1:15">
      <c r="A12" s="29"/>
      <c r="B12" s="29"/>
      <c r="C12" s="29"/>
      <c r="D12" s="29"/>
      <c r="E12" s="29"/>
      <c r="F12" s="29"/>
      <c r="G12" s="29"/>
      <c r="H12" s="29"/>
      <c r="I12" s="29"/>
      <c r="J12" s="7"/>
      <c r="K12" s="7"/>
      <c r="L12" s="7"/>
      <c r="M12" s="7"/>
      <c r="N12" s="7"/>
      <c r="O12" s="7"/>
    </row>
    <row r="13" spans="1:15">
      <c r="A13" s="29"/>
      <c r="B13" s="29"/>
      <c r="C13" s="29"/>
      <c r="D13" s="29"/>
      <c r="E13" s="29"/>
      <c r="F13" s="29"/>
      <c r="G13" s="29"/>
      <c r="H13" s="29"/>
      <c r="I13" s="29"/>
      <c r="J13" s="7"/>
      <c r="K13" s="7"/>
      <c r="L13" s="7"/>
      <c r="M13" s="7"/>
      <c r="N13" s="7"/>
      <c r="O13" s="7"/>
    </row>
    <row r="14" spans="1:15" ht="17.25" customHeight="1">
      <c r="A14" s="120" t="s">
        <v>136</v>
      </c>
      <c r="B14" s="120"/>
      <c r="C14" s="120"/>
      <c r="D14" s="120"/>
      <c r="E14" s="120"/>
      <c r="F14" s="29"/>
      <c r="G14" s="121" t="s">
        <v>34</v>
      </c>
      <c r="H14" s="121"/>
      <c r="I14" s="121"/>
      <c r="J14" s="7"/>
      <c r="K14" s="7"/>
      <c r="L14" s="7"/>
      <c r="M14" s="7"/>
      <c r="N14" s="7"/>
      <c r="O14" s="7"/>
    </row>
    <row r="15" spans="1:15" ht="17.25" customHeight="1">
      <c r="A15" s="122" t="s">
        <v>35</v>
      </c>
      <c r="B15" s="122"/>
      <c r="C15" s="122"/>
      <c r="D15" s="122"/>
      <c r="E15" s="34" t="s">
        <v>36</v>
      </c>
      <c r="F15" s="35"/>
      <c r="G15" s="60" t="s">
        <v>37</v>
      </c>
      <c r="H15" s="37" t="s">
        <v>38</v>
      </c>
      <c r="I15" s="34" t="s">
        <v>39</v>
      </c>
      <c r="J15" s="38"/>
      <c r="K15" s="7"/>
      <c r="L15" s="7"/>
      <c r="M15" s="7"/>
      <c r="N15" s="7"/>
      <c r="O15" s="7"/>
    </row>
    <row r="16" spans="1:15" ht="17.25" customHeight="1">
      <c r="A16" s="119" t="s">
        <v>137</v>
      </c>
      <c r="B16" s="119"/>
      <c r="C16" s="119"/>
      <c r="D16" s="119"/>
      <c r="E16" s="67"/>
      <c r="F16" s="31"/>
      <c r="G16" s="45" t="s">
        <v>51</v>
      </c>
      <c r="H16" s="47">
        <v>1</v>
      </c>
      <c r="I16" s="42">
        <f t="shared" ref="I16:I23" si="0">+E16*H16</f>
        <v>0</v>
      </c>
      <c r="J16" s="7"/>
      <c r="K16" s="7"/>
      <c r="L16" s="7"/>
      <c r="M16" s="7"/>
      <c r="N16" s="7"/>
      <c r="O16" s="7"/>
    </row>
    <row r="17" spans="1:15" ht="17.25" customHeight="1">
      <c r="A17" s="119" t="s">
        <v>138</v>
      </c>
      <c r="B17" s="119"/>
      <c r="C17" s="119"/>
      <c r="D17" s="119"/>
      <c r="E17" s="67"/>
      <c r="F17" s="31"/>
      <c r="G17" s="40"/>
      <c r="H17" s="48"/>
      <c r="I17" s="42">
        <f t="shared" si="0"/>
        <v>0</v>
      </c>
      <c r="J17" s="7"/>
      <c r="K17" s="7"/>
      <c r="L17" s="7"/>
      <c r="M17" s="7"/>
      <c r="N17" s="7"/>
      <c r="O17" s="7"/>
    </row>
    <row r="18" spans="1:15" ht="17.25" customHeight="1">
      <c r="A18" s="119" t="s">
        <v>139</v>
      </c>
      <c r="B18" s="119"/>
      <c r="C18" s="119"/>
      <c r="D18" s="119"/>
      <c r="E18" s="67"/>
      <c r="F18" s="31"/>
      <c r="G18" s="40"/>
      <c r="H18" s="48"/>
      <c r="I18" s="42">
        <f t="shared" si="0"/>
        <v>0</v>
      </c>
      <c r="J18" s="7"/>
      <c r="K18" s="7"/>
      <c r="L18" s="7"/>
      <c r="M18" s="7"/>
      <c r="N18" s="7"/>
      <c r="O18" s="7"/>
    </row>
    <row r="19" spans="1:15" ht="17.25" customHeight="1">
      <c r="A19" s="119" t="s">
        <v>140</v>
      </c>
      <c r="B19" s="119"/>
      <c r="C19" s="119"/>
      <c r="D19" s="119"/>
      <c r="E19" s="67"/>
      <c r="F19" s="31"/>
      <c r="G19" s="40"/>
      <c r="H19" s="48"/>
      <c r="I19" s="42">
        <f t="shared" si="0"/>
        <v>0</v>
      </c>
      <c r="J19" s="7"/>
      <c r="K19" s="7"/>
      <c r="L19" s="7"/>
      <c r="M19" s="7"/>
      <c r="N19" s="7"/>
      <c r="O19" s="7"/>
    </row>
    <row r="20" spans="1:15" ht="17.25" customHeight="1">
      <c r="A20" s="123" t="s">
        <v>141</v>
      </c>
      <c r="B20" s="123"/>
      <c r="C20" s="123"/>
      <c r="D20" s="123"/>
      <c r="E20" s="67"/>
      <c r="F20" s="31"/>
      <c r="G20" s="40"/>
      <c r="H20" s="48"/>
      <c r="I20" s="42">
        <f t="shared" si="0"/>
        <v>0</v>
      </c>
      <c r="J20" s="7"/>
      <c r="K20" s="7"/>
      <c r="L20" s="7"/>
      <c r="M20" s="7"/>
      <c r="N20" s="7"/>
      <c r="O20" s="7"/>
    </row>
    <row r="21" spans="1:15" ht="17.25" customHeight="1">
      <c r="A21" s="123" t="s">
        <v>141</v>
      </c>
      <c r="B21" s="123"/>
      <c r="C21" s="123"/>
      <c r="D21" s="123"/>
      <c r="E21" s="67"/>
      <c r="F21" s="31"/>
      <c r="G21" s="40"/>
      <c r="H21" s="48"/>
      <c r="I21" s="42">
        <f t="shared" si="0"/>
        <v>0</v>
      </c>
      <c r="J21" s="7"/>
      <c r="K21" s="7"/>
      <c r="L21" s="7"/>
      <c r="M21" s="7"/>
      <c r="N21" s="7"/>
      <c r="O21" s="7"/>
    </row>
    <row r="22" spans="1:15" ht="17.25" customHeight="1">
      <c r="A22" s="123" t="s">
        <v>141</v>
      </c>
      <c r="B22" s="123"/>
      <c r="C22" s="123"/>
      <c r="D22" s="123"/>
      <c r="E22" s="67"/>
      <c r="F22" s="31"/>
      <c r="G22" s="40"/>
      <c r="H22" s="48"/>
      <c r="I22" s="42">
        <f t="shared" si="0"/>
        <v>0</v>
      </c>
      <c r="J22" s="7"/>
      <c r="K22" s="7"/>
      <c r="L22" s="7"/>
      <c r="M22" s="7"/>
      <c r="N22" s="7"/>
      <c r="O22" s="7"/>
    </row>
    <row r="23" spans="1:15" ht="34.5" customHeight="1">
      <c r="A23" s="123" t="s">
        <v>142</v>
      </c>
      <c r="B23" s="123"/>
      <c r="C23" s="123"/>
      <c r="D23" s="123"/>
      <c r="E23" s="61">
        <v>60.5</v>
      </c>
      <c r="F23" s="31"/>
      <c r="G23" s="45" t="s">
        <v>123</v>
      </c>
      <c r="H23" s="48"/>
      <c r="I23" s="42">
        <f t="shared" si="0"/>
        <v>0</v>
      </c>
      <c r="J23" s="7"/>
      <c r="K23" s="7"/>
      <c r="L23" s="7"/>
      <c r="M23" s="7"/>
      <c r="N23" s="7"/>
      <c r="O23" s="7"/>
    </row>
    <row r="24" spans="1:15">
      <c r="A24" s="29"/>
      <c r="B24" s="29"/>
      <c r="C24" s="29"/>
      <c r="D24" s="29"/>
      <c r="E24" s="29"/>
      <c r="F24" s="29"/>
      <c r="G24" s="29"/>
      <c r="H24" s="29"/>
      <c r="I24" s="29"/>
      <c r="J24" s="7"/>
      <c r="K24" s="7"/>
      <c r="L24" s="7"/>
      <c r="M24" s="7"/>
      <c r="N24" s="7"/>
      <c r="O24" s="7"/>
    </row>
    <row r="25" spans="1:15" ht="17.25" customHeight="1">
      <c r="A25" s="120" t="s">
        <v>145</v>
      </c>
      <c r="B25" s="120"/>
      <c r="C25" s="120"/>
      <c r="D25" s="120"/>
      <c r="E25" s="120"/>
      <c r="F25" s="29"/>
      <c r="G25" s="121" t="s">
        <v>34</v>
      </c>
      <c r="H25" s="121"/>
      <c r="I25" s="121"/>
      <c r="J25" s="7"/>
      <c r="K25" s="7"/>
      <c r="L25" s="7"/>
      <c r="M25" s="7"/>
      <c r="N25" s="7"/>
      <c r="O25" s="7"/>
    </row>
    <row r="26" spans="1:15" ht="17.25" customHeight="1">
      <c r="A26" s="122" t="s">
        <v>75</v>
      </c>
      <c r="B26" s="122"/>
      <c r="C26" s="122"/>
      <c r="D26" s="122"/>
      <c r="E26" s="34" t="s">
        <v>36</v>
      </c>
      <c r="F26" s="35"/>
      <c r="G26" s="60" t="s">
        <v>37</v>
      </c>
      <c r="H26" s="37" t="s">
        <v>38</v>
      </c>
      <c r="I26" s="34" t="s">
        <v>39</v>
      </c>
      <c r="J26" s="7"/>
      <c r="K26" s="7"/>
      <c r="L26" s="7"/>
      <c r="M26" s="7"/>
      <c r="N26" s="7"/>
      <c r="O26" s="7"/>
    </row>
    <row r="27" spans="1:15" ht="17.25" customHeight="1">
      <c r="A27" s="123" t="s">
        <v>146</v>
      </c>
      <c r="B27" s="123"/>
      <c r="C27" s="123"/>
      <c r="D27" s="123"/>
      <c r="E27" s="67"/>
      <c r="F27" s="31"/>
      <c r="G27" s="40"/>
      <c r="H27" s="48"/>
      <c r="I27" s="42">
        <f>+E27*H27</f>
        <v>0</v>
      </c>
      <c r="J27" s="7"/>
      <c r="K27" s="7"/>
      <c r="L27" s="7"/>
      <c r="M27" s="7"/>
      <c r="N27" s="7"/>
      <c r="O27" s="7"/>
    </row>
    <row r="28" spans="1:15" ht="17.25" customHeight="1">
      <c r="A28" s="123" t="s">
        <v>147</v>
      </c>
      <c r="B28" s="123"/>
      <c r="C28" s="123"/>
      <c r="D28" s="123"/>
      <c r="E28" s="67"/>
      <c r="F28" s="31"/>
      <c r="G28" s="40"/>
      <c r="H28" s="48"/>
      <c r="I28" s="42">
        <f>+E28*H28</f>
        <v>0</v>
      </c>
      <c r="J28" s="7"/>
      <c r="K28" s="7"/>
      <c r="L28" s="7"/>
      <c r="M28" s="7"/>
      <c r="N28" s="7"/>
      <c r="O28" s="7"/>
    </row>
    <row r="29" spans="1:15">
      <c r="A29" s="29"/>
      <c r="B29" s="29"/>
      <c r="C29" s="29"/>
      <c r="D29" s="29"/>
      <c r="E29" s="43"/>
      <c r="F29" s="29"/>
      <c r="G29" s="29"/>
      <c r="H29" s="29"/>
      <c r="I29" s="29"/>
      <c r="J29" s="7"/>
      <c r="K29" s="7"/>
      <c r="L29" s="7"/>
      <c r="M29" s="7"/>
      <c r="N29" s="7"/>
      <c r="O29" s="7"/>
    </row>
    <row r="30" spans="1:15" ht="17.25" customHeight="1">
      <c r="A30" s="120" t="s">
        <v>148</v>
      </c>
      <c r="B30" s="120"/>
      <c r="C30" s="120"/>
      <c r="D30" s="120"/>
      <c r="E30" s="120"/>
      <c r="F30" s="29"/>
      <c r="G30" s="121" t="s">
        <v>34</v>
      </c>
      <c r="H30" s="121"/>
      <c r="I30" s="121"/>
      <c r="J30" s="7"/>
      <c r="K30" s="7"/>
      <c r="L30" s="7"/>
      <c r="M30" s="7"/>
      <c r="N30" s="7"/>
      <c r="O30" s="7"/>
    </row>
    <row r="31" spans="1:15" ht="17.25" customHeight="1">
      <c r="A31" s="122" t="s">
        <v>35</v>
      </c>
      <c r="B31" s="122"/>
      <c r="C31" s="122"/>
      <c r="D31" s="122"/>
      <c r="E31" s="34" t="s">
        <v>149</v>
      </c>
      <c r="F31" s="35"/>
      <c r="G31" s="60" t="s">
        <v>37</v>
      </c>
      <c r="H31" s="37" t="s">
        <v>38</v>
      </c>
      <c r="I31" s="34" t="s">
        <v>39</v>
      </c>
      <c r="J31" s="7"/>
      <c r="K31" s="7"/>
      <c r="L31" s="7"/>
      <c r="M31" s="7"/>
      <c r="N31" s="7"/>
      <c r="O31" s="7"/>
    </row>
    <row r="32" spans="1:15" ht="17.25" customHeight="1">
      <c r="A32" s="123" t="s">
        <v>150</v>
      </c>
      <c r="B32" s="123"/>
      <c r="C32" s="123"/>
      <c r="D32" s="123"/>
      <c r="E32" s="65">
        <v>0.5</v>
      </c>
      <c r="F32" s="31"/>
      <c r="G32" s="45" t="s">
        <v>151</v>
      </c>
      <c r="H32" s="48"/>
      <c r="I32" s="42">
        <f>+E32*H32</f>
        <v>0</v>
      </c>
      <c r="J32" s="7"/>
      <c r="K32" s="7"/>
      <c r="L32" s="7"/>
      <c r="M32" s="7"/>
      <c r="N32" s="7"/>
      <c r="O32" s="7"/>
    </row>
    <row r="33" spans="1:15" s="28" customFormat="1" ht="50.25" customHeight="1">
      <c r="A33" s="123" t="s">
        <v>152</v>
      </c>
      <c r="B33" s="123"/>
      <c r="C33" s="123"/>
      <c r="D33" s="123"/>
      <c r="E33" s="67"/>
      <c r="F33" s="31"/>
      <c r="G33" s="45" t="s">
        <v>153</v>
      </c>
      <c r="H33" s="47">
        <v>1</v>
      </c>
      <c r="I33" s="42">
        <f>+E33*H33</f>
        <v>0</v>
      </c>
      <c r="J33" s="29"/>
      <c r="K33" s="29"/>
      <c r="L33" s="29"/>
      <c r="M33" s="29"/>
      <c r="N33" s="29"/>
      <c r="O33" s="29"/>
    </row>
    <row r="34" spans="1:15">
      <c r="A34" s="125" t="s">
        <v>154</v>
      </c>
      <c r="B34" s="125"/>
      <c r="C34" s="125"/>
      <c r="D34" s="125"/>
      <c r="E34" s="29"/>
      <c r="F34" s="29"/>
      <c r="G34" s="29"/>
      <c r="H34" s="29"/>
      <c r="I34" s="29"/>
      <c r="J34" s="29"/>
      <c r="K34" s="7"/>
      <c r="L34" s="7"/>
      <c r="M34" s="7"/>
      <c r="N34" s="7"/>
      <c r="O34" s="7"/>
    </row>
    <row r="35" spans="1:15">
      <c r="A35" s="29"/>
      <c r="B35" s="29"/>
      <c r="C35" s="29"/>
      <c r="D35" s="29"/>
      <c r="E35" s="43"/>
      <c r="F35" s="29"/>
      <c r="G35" s="29"/>
      <c r="H35" s="29"/>
      <c r="I35" s="29"/>
      <c r="J35" s="7"/>
      <c r="K35" s="7"/>
      <c r="L35" s="7"/>
      <c r="M35" s="7"/>
      <c r="N35" s="7"/>
      <c r="O35" s="7"/>
    </row>
    <row r="36" spans="1:15" ht="17.25" customHeight="1">
      <c r="A36" s="120" t="s">
        <v>155</v>
      </c>
      <c r="B36" s="120"/>
      <c r="C36" s="120"/>
      <c r="D36" s="120"/>
      <c r="E36" s="120"/>
      <c r="F36" s="29"/>
      <c r="G36" s="121" t="s">
        <v>34</v>
      </c>
      <c r="H36" s="121"/>
      <c r="I36" s="121"/>
      <c r="J36" s="7"/>
      <c r="K36" s="7"/>
      <c r="L36" s="7"/>
      <c r="M36" s="7"/>
      <c r="N36" s="7"/>
      <c r="O36" s="7"/>
    </row>
    <row r="37" spans="1:15" ht="33">
      <c r="A37" s="122" t="s">
        <v>35</v>
      </c>
      <c r="B37" s="122"/>
      <c r="C37" s="122"/>
      <c r="D37" s="122"/>
      <c r="E37" s="34" t="s">
        <v>156</v>
      </c>
      <c r="F37" s="35"/>
      <c r="G37" s="60" t="s">
        <v>37</v>
      </c>
      <c r="H37" s="37" t="s">
        <v>38</v>
      </c>
      <c r="I37" s="34" t="s">
        <v>39</v>
      </c>
      <c r="J37" s="7"/>
      <c r="K37" s="7"/>
      <c r="L37" s="7"/>
      <c r="M37" s="7"/>
      <c r="N37" s="7"/>
      <c r="O37" s="7"/>
    </row>
    <row r="38" spans="1:15" ht="17.25" customHeight="1">
      <c r="A38" s="123" t="s">
        <v>157</v>
      </c>
      <c r="B38" s="123"/>
      <c r="C38" s="123"/>
      <c r="D38" s="123"/>
      <c r="E38" s="65">
        <v>1000</v>
      </c>
      <c r="F38" s="31"/>
      <c r="G38" s="45" t="s">
        <v>51</v>
      </c>
      <c r="H38" s="48"/>
      <c r="I38" s="42">
        <f>+E38*H38</f>
        <v>0</v>
      </c>
      <c r="J38" s="7"/>
      <c r="K38" s="7"/>
      <c r="L38" s="7"/>
      <c r="M38" s="7"/>
      <c r="N38" s="7"/>
      <c r="O38" s="7"/>
    </row>
    <row r="39" spans="1:15" ht="17.25" customHeight="1">
      <c r="A39" s="123" t="s">
        <v>158</v>
      </c>
      <c r="B39" s="123"/>
      <c r="C39" s="123"/>
      <c r="D39" s="123"/>
      <c r="E39" s="61">
        <v>1.26</v>
      </c>
      <c r="F39" s="31"/>
      <c r="G39" s="45" t="s">
        <v>159</v>
      </c>
      <c r="H39" s="48"/>
      <c r="I39" s="42">
        <f>+E39*H39</f>
        <v>0</v>
      </c>
      <c r="J39" s="7"/>
      <c r="K39" s="7"/>
      <c r="L39" s="7"/>
      <c r="M39" s="7"/>
      <c r="N39" s="7"/>
      <c r="O39" s="7"/>
    </row>
    <row r="40" spans="1:15" ht="17.25" customHeight="1">
      <c r="A40" s="123" t="s">
        <v>240</v>
      </c>
      <c r="B40" s="123"/>
      <c r="C40" s="123"/>
      <c r="D40" s="123"/>
      <c r="E40" s="65">
        <v>0.5</v>
      </c>
      <c r="F40" s="31"/>
      <c r="G40" s="45" t="s">
        <v>159</v>
      </c>
      <c r="H40" s="48"/>
      <c r="I40" s="42">
        <f>+E40*H40</f>
        <v>0</v>
      </c>
      <c r="J40" s="7"/>
      <c r="K40" s="7"/>
      <c r="L40" s="7"/>
      <c r="M40" s="7"/>
      <c r="N40" s="7"/>
      <c r="O40" s="7"/>
    </row>
    <row r="41" spans="1:15" ht="17.25" customHeight="1">
      <c r="A41" s="123" t="s">
        <v>239</v>
      </c>
      <c r="B41" s="123"/>
      <c r="C41" s="123"/>
      <c r="D41" s="123"/>
      <c r="E41" s="65">
        <v>0.5</v>
      </c>
      <c r="F41" s="31"/>
      <c r="G41" s="45" t="s">
        <v>159</v>
      </c>
      <c r="H41" s="48"/>
      <c r="I41" s="42">
        <f>+E41*H41</f>
        <v>0</v>
      </c>
      <c r="J41" s="7"/>
      <c r="K41" s="7"/>
      <c r="L41" s="7"/>
      <c r="M41" s="7"/>
      <c r="N41" s="7"/>
      <c r="O41" s="7"/>
    </row>
    <row r="42" spans="1:15">
      <c r="A42" s="29"/>
      <c r="B42" s="29"/>
      <c r="C42" s="29"/>
      <c r="D42" s="29"/>
      <c r="E42" s="43"/>
      <c r="F42" s="29"/>
      <c r="G42" s="29"/>
      <c r="H42" s="29"/>
      <c r="I42" s="29"/>
      <c r="J42" s="7"/>
      <c r="K42" s="7"/>
      <c r="L42" s="7"/>
      <c r="M42" s="7"/>
      <c r="N42" s="7"/>
      <c r="O42" s="7"/>
    </row>
    <row r="43" spans="1:15" ht="17.25" customHeight="1">
      <c r="A43" s="135" t="s">
        <v>160</v>
      </c>
      <c r="B43" s="135"/>
      <c r="C43" s="135"/>
      <c r="D43" s="135"/>
      <c r="E43" s="135"/>
      <c r="F43" s="29"/>
      <c r="G43" s="121" t="s">
        <v>34</v>
      </c>
      <c r="H43" s="121"/>
      <c r="I43" s="121"/>
      <c r="J43" s="7"/>
      <c r="K43" s="7"/>
      <c r="L43" s="7"/>
      <c r="M43" s="7"/>
      <c r="N43" s="7"/>
      <c r="O43" s="7"/>
    </row>
    <row r="44" spans="1:15" ht="17.25" customHeight="1">
      <c r="A44" s="122" t="s">
        <v>35</v>
      </c>
      <c r="B44" s="122"/>
      <c r="C44" s="122"/>
      <c r="D44" s="122"/>
      <c r="E44" s="34" t="s">
        <v>36</v>
      </c>
      <c r="F44" s="35"/>
      <c r="G44" s="60" t="s">
        <v>87</v>
      </c>
      <c r="H44" s="37" t="s">
        <v>38</v>
      </c>
      <c r="I44" s="34" t="s">
        <v>39</v>
      </c>
      <c r="J44" s="7"/>
      <c r="K44" s="7"/>
      <c r="L44" s="7"/>
      <c r="M44" s="7"/>
      <c r="N44" s="7"/>
      <c r="O44" s="7"/>
    </row>
    <row r="45" spans="1:15" ht="17.25" customHeight="1">
      <c r="A45" s="134" t="s">
        <v>161</v>
      </c>
      <c r="B45" s="134"/>
      <c r="C45" s="134"/>
      <c r="D45" s="134"/>
      <c r="E45" s="67"/>
      <c r="F45" s="69"/>
      <c r="G45" s="40"/>
      <c r="H45" s="48"/>
      <c r="I45" s="49">
        <f t="shared" ref="I45:I52" si="1">+E45*H45</f>
        <v>0</v>
      </c>
      <c r="J45" s="7"/>
      <c r="K45" s="7"/>
      <c r="L45" s="7"/>
      <c r="M45" s="7"/>
      <c r="N45" s="7"/>
      <c r="O45" s="7"/>
    </row>
    <row r="46" spans="1:15" ht="17.25" customHeight="1">
      <c r="A46" s="134" t="s">
        <v>162</v>
      </c>
      <c r="B46" s="134"/>
      <c r="C46" s="134"/>
      <c r="D46" s="134"/>
      <c r="E46" s="67"/>
      <c r="F46" s="69"/>
      <c r="G46" s="40"/>
      <c r="H46" s="48"/>
      <c r="I46" s="49">
        <f t="shared" si="1"/>
        <v>0</v>
      </c>
      <c r="J46" s="7"/>
      <c r="K46" s="7"/>
      <c r="L46" s="7"/>
      <c r="M46" s="7"/>
      <c r="N46" s="7"/>
      <c r="O46" s="7"/>
    </row>
    <row r="47" spans="1:15" ht="17.25" customHeight="1">
      <c r="A47" s="123" t="s">
        <v>163</v>
      </c>
      <c r="B47" s="123"/>
      <c r="C47" s="123"/>
      <c r="D47" s="123"/>
      <c r="E47" s="67"/>
      <c r="F47" s="69"/>
      <c r="G47" s="40"/>
      <c r="H47" s="48"/>
      <c r="I47" s="49">
        <f t="shared" si="1"/>
        <v>0</v>
      </c>
      <c r="J47" s="7"/>
      <c r="K47" s="7"/>
      <c r="L47" s="7"/>
      <c r="M47" s="7"/>
      <c r="N47" s="7"/>
      <c r="O47" s="7"/>
    </row>
    <row r="48" spans="1:15" ht="35.25" customHeight="1">
      <c r="A48" s="123" t="s">
        <v>164</v>
      </c>
      <c r="B48" s="123"/>
      <c r="C48" s="123"/>
      <c r="D48" s="123"/>
      <c r="E48" s="61">
        <v>18.5</v>
      </c>
      <c r="F48" s="69"/>
      <c r="G48" s="45" t="s">
        <v>165</v>
      </c>
      <c r="H48" s="48"/>
      <c r="I48" s="42">
        <f t="shared" si="1"/>
        <v>0</v>
      </c>
      <c r="J48" s="5"/>
      <c r="K48" s="5"/>
      <c r="L48" s="5"/>
      <c r="M48" s="5"/>
      <c r="N48" s="5"/>
      <c r="O48" s="5"/>
    </row>
    <row r="49" spans="1:15" ht="17.25" customHeight="1">
      <c r="A49" s="123" t="s">
        <v>166</v>
      </c>
      <c r="B49" s="123"/>
      <c r="C49" s="123"/>
      <c r="D49" s="123"/>
      <c r="E49" s="61">
        <v>30.25</v>
      </c>
      <c r="F49" s="69"/>
      <c r="G49" s="45" t="s">
        <v>165</v>
      </c>
      <c r="H49" s="48"/>
      <c r="I49" s="42">
        <f t="shared" si="1"/>
        <v>0</v>
      </c>
      <c r="J49" s="5"/>
      <c r="K49" s="5"/>
      <c r="L49" s="5"/>
      <c r="M49" s="5"/>
      <c r="N49" s="5"/>
      <c r="O49" s="5"/>
    </row>
    <row r="50" spans="1:15" ht="17.25" customHeight="1">
      <c r="A50" s="123" t="s">
        <v>167</v>
      </c>
      <c r="B50" s="123"/>
      <c r="C50" s="123"/>
      <c r="D50" s="123"/>
      <c r="E50" s="67"/>
      <c r="F50" s="69"/>
      <c r="G50" s="40"/>
      <c r="H50" s="48"/>
      <c r="I50" s="42">
        <f t="shared" si="1"/>
        <v>0</v>
      </c>
      <c r="J50" s="5"/>
      <c r="K50" s="5"/>
      <c r="L50" s="5"/>
      <c r="M50" s="5"/>
      <c r="N50" s="5"/>
      <c r="O50" s="5"/>
    </row>
    <row r="51" spans="1:15" ht="17.25" customHeight="1">
      <c r="A51" s="123" t="s">
        <v>168</v>
      </c>
      <c r="B51" s="123"/>
      <c r="C51" s="123"/>
      <c r="D51" s="123"/>
      <c r="E51" s="67"/>
      <c r="F51" s="69"/>
      <c r="G51" s="40"/>
      <c r="H51" s="48"/>
      <c r="I51" s="42">
        <f t="shared" si="1"/>
        <v>0</v>
      </c>
      <c r="J51" s="5"/>
      <c r="K51" s="5"/>
      <c r="L51" s="5"/>
      <c r="M51" s="5"/>
      <c r="N51" s="5"/>
      <c r="O51" s="5"/>
    </row>
    <row r="52" spans="1:15" ht="17.25" customHeight="1">
      <c r="A52" s="119" t="s">
        <v>169</v>
      </c>
      <c r="B52" s="119"/>
      <c r="C52" s="119"/>
      <c r="D52" s="119"/>
      <c r="E52" s="67"/>
      <c r="F52" s="31"/>
      <c r="G52" s="40"/>
      <c r="H52" s="48"/>
      <c r="I52" s="49">
        <f t="shared" si="1"/>
        <v>0</v>
      </c>
      <c r="J52" s="7"/>
      <c r="K52" s="7"/>
      <c r="L52" s="7"/>
      <c r="M52" s="7"/>
      <c r="N52" s="7"/>
      <c r="O52" s="7"/>
    </row>
    <row r="53" spans="1:15">
      <c r="A53" s="29"/>
      <c r="B53" s="29"/>
      <c r="C53" s="29"/>
      <c r="D53" s="29"/>
      <c r="E53" s="32"/>
      <c r="F53" s="29"/>
      <c r="G53" s="29"/>
      <c r="H53" s="29"/>
      <c r="I53" s="29"/>
      <c r="J53" s="7"/>
      <c r="K53" s="7"/>
      <c r="L53" s="7"/>
      <c r="M53" s="7"/>
      <c r="N53" s="7"/>
      <c r="O53" s="7"/>
    </row>
    <row r="54" spans="1:15">
      <c r="A54" s="29"/>
      <c r="B54" s="29"/>
      <c r="C54" s="29"/>
      <c r="D54" s="29"/>
      <c r="E54" s="29"/>
      <c r="F54" s="29"/>
      <c r="G54" s="117" t="s">
        <v>91</v>
      </c>
      <c r="H54" s="117"/>
      <c r="I54" s="52">
        <f>+H9</f>
        <v>0</v>
      </c>
      <c r="J54" s="7"/>
      <c r="K54" s="7"/>
      <c r="L54" s="7"/>
      <c r="M54" s="7"/>
      <c r="N54" s="7"/>
      <c r="O54" s="7"/>
    </row>
    <row r="55" spans="1:15">
      <c r="A55" s="29"/>
      <c r="B55" s="29"/>
      <c r="C55" s="29"/>
      <c r="D55" s="29"/>
      <c r="E55" s="29"/>
      <c r="F55" s="29"/>
      <c r="G55" s="117" t="s">
        <v>92</v>
      </c>
      <c r="H55" s="117"/>
      <c r="I55" s="52">
        <f>-H7-H8-H10-H11</f>
        <v>0</v>
      </c>
      <c r="J55" s="7"/>
      <c r="K55" s="7"/>
      <c r="L55" s="7"/>
      <c r="M55" s="7"/>
      <c r="N55" s="7"/>
      <c r="O55" s="7"/>
    </row>
    <row r="56" spans="1:15" ht="17.25" customHeight="1">
      <c r="A56" s="29"/>
      <c r="B56" s="29"/>
      <c r="C56" s="28"/>
      <c r="D56" s="29"/>
      <c r="E56" s="29"/>
      <c r="F56" s="29"/>
      <c r="G56" s="118" t="s">
        <v>93</v>
      </c>
      <c r="H56" s="118"/>
      <c r="I56" s="53">
        <f>+I54+I55</f>
        <v>0</v>
      </c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51">
    <mergeCell ref="C1:I1"/>
    <mergeCell ref="C3:I3"/>
    <mergeCell ref="A6:G6"/>
    <mergeCell ref="B7:G7"/>
    <mergeCell ref="B8:G8"/>
    <mergeCell ref="B9:G9"/>
    <mergeCell ref="B10:G10"/>
    <mergeCell ref="B11:G11"/>
    <mergeCell ref="A14:E14"/>
    <mergeCell ref="G14:I14"/>
    <mergeCell ref="A20:D20"/>
    <mergeCell ref="A21:D21"/>
    <mergeCell ref="A22:D22"/>
    <mergeCell ref="A23:D23"/>
    <mergeCell ref="A15:D15"/>
    <mergeCell ref="A16:D16"/>
    <mergeCell ref="A17:D17"/>
    <mergeCell ref="A18:D18"/>
    <mergeCell ref="A19:D19"/>
    <mergeCell ref="A25:E25"/>
    <mergeCell ref="G25:I25"/>
    <mergeCell ref="A26:D26"/>
    <mergeCell ref="A27:D27"/>
    <mergeCell ref="A28:D28"/>
    <mergeCell ref="A30:E30"/>
    <mergeCell ref="G30:I30"/>
    <mergeCell ref="A31:D31"/>
    <mergeCell ref="A32:D32"/>
    <mergeCell ref="A33:D33"/>
    <mergeCell ref="A34:D34"/>
    <mergeCell ref="A36:E36"/>
    <mergeCell ref="G36:I36"/>
    <mergeCell ref="A37:D37"/>
    <mergeCell ref="A38:D38"/>
    <mergeCell ref="A39:D39"/>
    <mergeCell ref="A40:D40"/>
    <mergeCell ref="A41:D41"/>
    <mergeCell ref="A43:E43"/>
    <mergeCell ref="G43:I43"/>
    <mergeCell ref="A44:D44"/>
    <mergeCell ref="A45:D45"/>
    <mergeCell ref="A46:D46"/>
    <mergeCell ref="A47:D47"/>
    <mergeCell ref="A48:D48"/>
    <mergeCell ref="G55:H55"/>
    <mergeCell ref="G56:H56"/>
    <mergeCell ref="A49:D49"/>
    <mergeCell ref="A50:D50"/>
    <mergeCell ref="A51:D51"/>
    <mergeCell ref="A52:D52"/>
    <mergeCell ref="G54:H54"/>
  </mergeCells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firstFooter>&amp;C&amp;"Times New Roman,Normal"&amp;12&amp;Kffffff&amp;A</first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"/>
  <sheetViews>
    <sheetView showGridLines="0" topLeftCell="A27" zoomScaleNormal="100" workbookViewId="0">
      <selection activeCell="I38" sqref="I38"/>
    </sheetView>
  </sheetViews>
  <sheetFormatPr baseColWidth="10" defaultColWidth="13.42578125" defaultRowHeight="17.25"/>
  <cols>
    <col min="1" max="1" width="8.140625" style="1" customWidth="1"/>
    <col min="2" max="2" width="18.42578125" style="1" customWidth="1"/>
    <col min="3" max="3" width="13.42578125" style="1"/>
    <col min="4" max="4" width="12.140625" style="1" customWidth="1"/>
    <col min="5" max="5" width="13.7109375" style="1" customWidth="1"/>
    <col min="6" max="6" width="2.85546875" style="1" customWidth="1"/>
    <col min="7" max="7" width="19.7109375" style="1" customWidth="1"/>
    <col min="8" max="8" width="15.140625" style="1" customWidth="1"/>
    <col min="9" max="9" width="21.28515625" style="1" customWidth="1"/>
    <col min="10" max="16384" width="13.42578125" style="1"/>
  </cols>
  <sheetData>
    <row r="1" spans="1:15" ht="26.25" customHeight="1">
      <c r="C1" s="103" t="s">
        <v>0</v>
      </c>
      <c r="D1" s="103"/>
      <c r="E1" s="103"/>
      <c r="F1" s="103"/>
      <c r="G1" s="103"/>
      <c r="H1" s="103"/>
      <c r="I1" s="103"/>
    </row>
    <row r="2" spans="1:15" ht="7.5" customHeight="1">
      <c r="C2" s="27"/>
      <c r="D2" s="27"/>
      <c r="E2" s="27"/>
      <c r="F2" s="27"/>
      <c r="G2" s="27"/>
      <c r="H2" s="28"/>
      <c r="I2" s="28"/>
    </row>
    <row r="3" spans="1:15" ht="18" customHeight="1">
      <c r="C3" s="104" t="s">
        <v>170</v>
      </c>
      <c r="D3" s="104"/>
      <c r="E3" s="104"/>
      <c r="F3" s="104"/>
      <c r="G3" s="104"/>
      <c r="H3" s="104"/>
      <c r="I3" s="104"/>
    </row>
    <row r="4" spans="1:15">
      <c r="A4" s="29"/>
      <c r="B4" s="29"/>
      <c r="C4" s="29"/>
      <c r="D4" s="29"/>
      <c r="E4" s="29"/>
      <c r="F4" s="29"/>
      <c r="G4" s="29"/>
      <c r="H4" s="55"/>
      <c r="I4" s="55"/>
      <c r="J4" s="7"/>
      <c r="K4" s="7"/>
      <c r="L4" s="7"/>
      <c r="M4" s="7"/>
      <c r="N4" s="7"/>
      <c r="O4" s="7"/>
    </row>
    <row r="5" spans="1:15">
      <c r="A5" s="57"/>
      <c r="B5" s="57"/>
      <c r="C5" s="57"/>
      <c r="D5" s="57"/>
      <c r="E5" s="57"/>
      <c r="F5" s="57"/>
      <c r="G5" s="57"/>
      <c r="H5" s="29"/>
      <c r="I5" s="29"/>
      <c r="J5" s="7"/>
      <c r="K5" s="7"/>
      <c r="L5" s="7"/>
      <c r="M5" s="7"/>
      <c r="N5" s="7"/>
      <c r="O5" s="7"/>
    </row>
    <row r="6" spans="1:15" ht="17.25" customHeight="1">
      <c r="A6" s="128" t="s">
        <v>22</v>
      </c>
      <c r="B6" s="128"/>
      <c r="C6" s="128"/>
      <c r="D6" s="128"/>
      <c r="E6" s="128"/>
      <c r="F6" s="128"/>
      <c r="G6" s="128"/>
      <c r="H6" s="30" t="s">
        <v>23</v>
      </c>
      <c r="I6" s="29"/>
      <c r="J6" s="7"/>
      <c r="K6" s="7"/>
      <c r="L6" s="7"/>
      <c r="M6" s="7"/>
      <c r="N6" s="7"/>
      <c r="O6" s="7"/>
    </row>
    <row r="7" spans="1:15" ht="17.25" customHeight="1">
      <c r="A7" s="31">
        <v>1</v>
      </c>
      <c r="B7" s="127" t="s">
        <v>171</v>
      </c>
      <c r="C7" s="127"/>
      <c r="D7" s="127"/>
      <c r="E7" s="127"/>
      <c r="F7" s="127"/>
      <c r="G7" s="127"/>
      <c r="H7" s="68">
        <f>SUM(I16:I19)</f>
        <v>0</v>
      </c>
      <c r="I7" s="29"/>
      <c r="J7" s="7"/>
      <c r="K7" s="7"/>
      <c r="L7" s="7"/>
      <c r="M7" s="7"/>
      <c r="N7" s="7"/>
      <c r="O7" s="7"/>
    </row>
    <row r="8" spans="1:15" ht="17.25" customHeight="1">
      <c r="A8" s="31">
        <v>2</v>
      </c>
      <c r="B8" s="127" t="s">
        <v>172</v>
      </c>
      <c r="C8" s="127"/>
      <c r="D8" s="127"/>
      <c r="E8" s="127"/>
      <c r="F8" s="127"/>
      <c r="G8" s="127"/>
      <c r="H8" s="68">
        <f>SUM(I23:I24)</f>
        <v>0</v>
      </c>
      <c r="I8" s="29"/>
      <c r="J8" s="7"/>
      <c r="K8" s="7"/>
      <c r="L8" s="7"/>
      <c r="M8" s="7"/>
      <c r="N8" s="7"/>
      <c r="O8" s="7"/>
    </row>
    <row r="9" spans="1:15" ht="17.25" customHeight="1">
      <c r="A9" s="31">
        <v>3</v>
      </c>
      <c r="B9" s="127" t="s">
        <v>173</v>
      </c>
      <c r="C9" s="127"/>
      <c r="D9" s="127"/>
      <c r="E9" s="127"/>
      <c r="F9" s="127"/>
      <c r="G9" s="127"/>
      <c r="H9" s="68">
        <f>SUM(I28:I29)</f>
        <v>0</v>
      </c>
      <c r="I9" s="29"/>
      <c r="J9" s="7"/>
      <c r="K9" s="7"/>
      <c r="L9" s="7"/>
      <c r="M9" s="7"/>
      <c r="N9" s="7"/>
      <c r="O9" s="7"/>
    </row>
    <row r="10" spans="1:15" ht="17.25" customHeight="1">
      <c r="A10" s="31">
        <v>4</v>
      </c>
      <c r="B10" s="127" t="s">
        <v>174</v>
      </c>
      <c r="C10" s="127"/>
      <c r="D10" s="127"/>
      <c r="E10" s="127"/>
      <c r="F10" s="127"/>
      <c r="G10" s="127"/>
      <c r="H10" s="68">
        <f>SUM(I33:I36)</f>
        <v>0</v>
      </c>
      <c r="I10" s="29"/>
      <c r="J10" s="7"/>
      <c r="K10" s="7"/>
      <c r="L10" s="7"/>
      <c r="M10" s="7"/>
      <c r="N10" s="7"/>
      <c r="O10" s="7"/>
    </row>
    <row r="11" spans="1:15">
      <c r="A11" s="31"/>
      <c r="B11" s="70"/>
      <c r="C11" s="70"/>
      <c r="D11" s="70"/>
      <c r="E11" s="70"/>
      <c r="F11" s="70"/>
      <c r="G11" s="70"/>
      <c r="H11" s="32"/>
      <c r="I11" s="29"/>
      <c r="J11" s="7"/>
      <c r="K11" s="7"/>
      <c r="L11" s="7"/>
      <c r="M11" s="7"/>
      <c r="N11" s="7"/>
      <c r="O11" s="7"/>
    </row>
    <row r="12" spans="1:15">
      <c r="A12" s="29"/>
      <c r="B12" s="29"/>
      <c r="C12" s="29"/>
      <c r="D12" s="29"/>
      <c r="E12" s="29"/>
      <c r="F12" s="29"/>
      <c r="G12" s="29"/>
      <c r="H12" s="29"/>
      <c r="I12" s="29"/>
      <c r="J12" s="7"/>
      <c r="K12" s="7"/>
      <c r="L12" s="7"/>
      <c r="M12" s="7"/>
      <c r="N12" s="7"/>
      <c r="O12" s="7"/>
    </row>
    <row r="13" spans="1:15">
      <c r="A13" s="29"/>
      <c r="B13" s="29"/>
      <c r="C13" s="29"/>
      <c r="D13" s="29"/>
      <c r="E13" s="29"/>
      <c r="F13" s="29"/>
      <c r="G13" s="29"/>
      <c r="H13" s="29"/>
      <c r="I13" s="29"/>
      <c r="J13" s="7"/>
      <c r="K13" s="7"/>
      <c r="L13" s="7"/>
      <c r="M13" s="7"/>
      <c r="N13" s="7"/>
      <c r="O13" s="7"/>
    </row>
    <row r="14" spans="1:15" ht="17.25" customHeight="1">
      <c r="A14" s="120" t="s">
        <v>175</v>
      </c>
      <c r="B14" s="120"/>
      <c r="C14" s="120"/>
      <c r="D14" s="120"/>
      <c r="E14" s="120"/>
      <c r="F14" s="29"/>
      <c r="G14" s="121" t="s">
        <v>34</v>
      </c>
      <c r="H14" s="121"/>
      <c r="I14" s="121"/>
      <c r="J14" s="7"/>
      <c r="K14" s="7"/>
      <c r="L14" s="7"/>
      <c r="M14" s="7"/>
      <c r="N14" s="7"/>
      <c r="O14" s="7"/>
    </row>
    <row r="15" spans="1:15" ht="17.25" customHeight="1">
      <c r="A15" s="122" t="s">
        <v>35</v>
      </c>
      <c r="B15" s="122"/>
      <c r="C15" s="122"/>
      <c r="D15" s="122"/>
      <c r="E15" s="34" t="s">
        <v>36</v>
      </c>
      <c r="F15" s="35"/>
      <c r="G15" s="60" t="s">
        <v>37</v>
      </c>
      <c r="H15" s="37" t="s">
        <v>38</v>
      </c>
      <c r="I15" s="34" t="s">
        <v>39</v>
      </c>
      <c r="J15" s="38"/>
      <c r="K15" s="7"/>
      <c r="L15" s="7"/>
      <c r="M15" s="7"/>
      <c r="N15" s="7"/>
      <c r="O15" s="7"/>
    </row>
    <row r="16" spans="1:15" ht="17.25" customHeight="1">
      <c r="A16" s="119" t="s">
        <v>176</v>
      </c>
      <c r="B16" s="119"/>
      <c r="C16" s="119"/>
      <c r="D16" s="119"/>
      <c r="E16" s="61">
        <v>120</v>
      </c>
      <c r="F16" s="31"/>
      <c r="G16" s="45" t="s">
        <v>177</v>
      </c>
      <c r="H16" s="48"/>
      <c r="I16" s="42">
        <f>+E16*H16</f>
        <v>0</v>
      </c>
      <c r="J16" s="7"/>
      <c r="K16" s="7"/>
      <c r="L16" s="7"/>
      <c r="M16" s="7"/>
      <c r="N16" s="7"/>
      <c r="O16" s="7"/>
    </row>
    <row r="17" spans="1:15" ht="17.25" customHeight="1">
      <c r="A17" s="119" t="s">
        <v>178</v>
      </c>
      <c r="B17" s="119"/>
      <c r="C17" s="119"/>
      <c r="D17" s="119"/>
      <c r="E17" s="61">
        <v>75</v>
      </c>
      <c r="F17" s="31"/>
      <c r="G17" s="45" t="s">
        <v>177</v>
      </c>
      <c r="H17" s="48"/>
      <c r="I17" s="42">
        <f>+E17*H17</f>
        <v>0</v>
      </c>
      <c r="J17" s="7"/>
      <c r="K17" s="7"/>
      <c r="L17" s="7"/>
      <c r="M17" s="7"/>
      <c r="N17" s="7"/>
      <c r="O17" s="7"/>
    </row>
    <row r="18" spans="1:15" ht="17.25" customHeight="1">
      <c r="A18" s="123" t="s">
        <v>179</v>
      </c>
      <c r="B18" s="123"/>
      <c r="C18" s="123"/>
      <c r="D18" s="123"/>
      <c r="E18" s="61">
        <v>9.42</v>
      </c>
      <c r="F18" s="31"/>
      <c r="G18" s="45" t="s">
        <v>180</v>
      </c>
      <c r="H18" s="48"/>
      <c r="I18" s="42">
        <f>+E18*H18</f>
        <v>0</v>
      </c>
      <c r="J18" s="7"/>
      <c r="K18" s="7"/>
      <c r="L18" s="7"/>
      <c r="M18" s="7"/>
      <c r="N18" s="7"/>
      <c r="O18" s="7"/>
    </row>
    <row r="19" spans="1:15" ht="17.25" customHeight="1">
      <c r="A19" s="123" t="s">
        <v>181</v>
      </c>
      <c r="B19" s="123"/>
      <c r="C19" s="123"/>
      <c r="D19" s="123"/>
      <c r="E19" s="61">
        <v>2.36</v>
      </c>
      <c r="F19" s="31"/>
      <c r="G19" s="45" t="s">
        <v>182</v>
      </c>
      <c r="H19" s="48"/>
      <c r="I19" s="42">
        <f>+E19*H19</f>
        <v>0</v>
      </c>
      <c r="J19" s="7"/>
      <c r="K19" s="7"/>
      <c r="L19" s="7"/>
      <c r="M19" s="7"/>
      <c r="N19" s="7"/>
      <c r="O19" s="7"/>
    </row>
    <row r="20" spans="1:15">
      <c r="A20" s="29"/>
      <c r="B20" s="29"/>
      <c r="C20" s="29"/>
      <c r="D20" s="29"/>
      <c r="E20" s="29"/>
      <c r="F20" s="29"/>
      <c r="G20" s="29"/>
      <c r="H20" s="29"/>
      <c r="I20" s="29"/>
      <c r="J20" s="7"/>
      <c r="K20" s="7"/>
      <c r="L20" s="7"/>
      <c r="M20" s="7"/>
      <c r="N20" s="7"/>
      <c r="O20" s="7"/>
    </row>
    <row r="21" spans="1:15" ht="17.25" customHeight="1">
      <c r="A21" s="120" t="s">
        <v>183</v>
      </c>
      <c r="B21" s="120"/>
      <c r="C21" s="120"/>
      <c r="D21" s="120"/>
      <c r="E21" s="120"/>
      <c r="F21" s="29"/>
      <c r="G21" s="121" t="s">
        <v>34</v>
      </c>
      <c r="H21" s="121"/>
      <c r="I21" s="121"/>
      <c r="J21" s="7"/>
      <c r="K21" s="7"/>
      <c r="L21" s="7"/>
      <c r="M21" s="7"/>
      <c r="N21" s="7"/>
      <c r="O21" s="7"/>
    </row>
    <row r="22" spans="1:15" ht="17.25" customHeight="1">
      <c r="A22" s="122" t="s">
        <v>35</v>
      </c>
      <c r="B22" s="122"/>
      <c r="C22" s="122"/>
      <c r="D22" s="122"/>
      <c r="E22" s="34" t="s">
        <v>36</v>
      </c>
      <c r="F22" s="35"/>
      <c r="G22" s="60" t="s">
        <v>37</v>
      </c>
      <c r="H22" s="37" t="s">
        <v>38</v>
      </c>
      <c r="I22" s="34" t="s">
        <v>39</v>
      </c>
      <c r="J22" s="7"/>
      <c r="K22" s="7"/>
      <c r="L22" s="7"/>
      <c r="M22" s="7"/>
      <c r="N22" s="7"/>
      <c r="O22" s="7"/>
    </row>
    <row r="23" spans="1:15" ht="17.25" customHeight="1">
      <c r="A23" s="119" t="s">
        <v>184</v>
      </c>
      <c r="B23" s="119"/>
      <c r="C23" s="119"/>
      <c r="D23" s="119"/>
      <c r="E23" s="61">
        <v>213.11</v>
      </c>
      <c r="F23" s="31"/>
      <c r="G23" s="45" t="s">
        <v>177</v>
      </c>
      <c r="H23" s="48"/>
      <c r="I23" s="42">
        <f>+E23*H23</f>
        <v>0</v>
      </c>
      <c r="J23" s="7"/>
      <c r="K23" s="7"/>
      <c r="L23" s="7"/>
      <c r="M23" s="7"/>
      <c r="N23" s="7"/>
      <c r="O23" s="7"/>
    </row>
    <row r="24" spans="1:15" ht="17.25" customHeight="1">
      <c r="A24" s="119" t="s">
        <v>185</v>
      </c>
      <c r="B24" s="119"/>
      <c r="C24" s="119"/>
      <c r="D24" s="119"/>
      <c r="E24" s="61">
        <v>94.71</v>
      </c>
      <c r="F24" s="31"/>
      <c r="G24" s="45" t="s">
        <v>177</v>
      </c>
      <c r="H24" s="48"/>
      <c r="I24" s="42">
        <f>+E24*H24</f>
        <v>0</v>
      </c>
      <c r="J24" s="7"/>
      <c r="K24" s="7"/>
      <c r="L24" s="7"/>
      <c r="M24" s="7"/>
      <c r="N24" s="7"/>
      <c r="O24" s="7"/>
    </row>
    <row r="25" spans="1:15">
      <c r="A25" s="29"/>
      <c r="B25" s="29"/>
      <c r="C25" s="29"/>
      <c r="D25" s="29"/>
      <c r="E25" s="43"/>
      <c r="F25" s="29"/>
      <c r="G25" s="29"/>
      <c r="H25" s="29"/>
      <c r="I25" s="29"/>
      <c r="J25" s="7"/>
      <c r="K25" s="7"/>
      <c r="L25" s="7"/>
      <c r="M25" s="7"/>
      <c r="N25" s="7"/>
      <c r="O25" s="7"/>
    </row>
    <row r="26" spans="1:15" ht="17.25" customHeight="1">
      <c r="A26" s="120" t="s">
        <v>186</v>
      </c>
      <c r="B26" s="120"/>
      <c r="C26" s="120"/>
      <c r="D26" s="120"/>
      <c r="E26" s="120"/>
      <c r="F26" s="29"/>
      <c r="G26" s="121" t="s">
        <v>34</v>
      </c>
      <c r="H26" s="121"/>
      <c r="I26" s="121"/>
      <c r="J26" s="7"/>
      <c r="K26" s="7"/>
      <c r="L26" s="7"/>
      <c r="M26" s="7"/>
      <c r="N26" s="7"/>
      <c r="O26" s="7"/>
    </row>
    <row r="27" spans="1:15" ht="17.25" customHeight="1">
      <c r="A27" s="122" t="s">
        <v>35</v>
      </c>
      <c r="B27" s="122"/>
      <c r="C27" s="122"/>
      <c r="D27" s="122"/>
      <c r="E27" s="34" t="s">
        <v>149</v>
      </c>
      <c r="F27" s="35"/>
      <c r="G27" s="60" t="s">
        <v>37</v>
      </c>
      <c r="H27" s="37" t="s">
        <v>38</v>
      </c>
      <c r="I27" s="34" t="s">
        <v>39</v>
      </c>
      <c r="J27" s="7"/>
      <c r="K27" s="7"/>
      <c r="L27" s="7"/>
      <c r="M27" s="7"/>
      <c r="N27" s="7"/>
      <c r="O27" s="7"/>
    </row>
    <row r="28" spans="1:15" ht="17.25" customHeight="1">
      <c r="A28" s="123" t="s">
        <v>242</v>
      </c>
      <c r="B28" s="123"/>
      <c r="C28" s="123"/>
      <c r="D28" s="123"/>
      <c r="E28" s="61">
        <v>28.23</v>
      </c>
      <c r="F28" s="31"/>
      <c r="G28" s="45" t="s">
        <v>123</v>
      </c>
      <c r="H28" s="48"/>
      <c r="I28" s="42">
        <f>+E28*H28</f>
        <v>0</v>
      </c>
      <c r="J28" s="7"/>
      <c r="K28" s="7"/>
      <c r="L28" s="7"/>
      <c r="M28" s="7"/>
      <c r="N28" s="7"/>
      <c r="O28" s="7"/>
    </row>
    <row r="29" spans="1:15" ht="17.25" customHeight="1">
      <c r="A29" s="123" t="s">
        <v>241</v>
      </c>
      <c r="B29" s="123"/>
      <c r="C29" s="123"/>
      <c r="D29" s="123"/>
      <c r="E29" s="61">
        <v>28.96</v>
      </c>
      <c r="F29" s="31"/>
      <c r="G29" s="45" t="s">
        <v>123</v>
      </c>
      <c r="H29" s="48"/>
      <c r="I29" s="42">
        <f>+E29*H29</f>
        <v>0</v>
      </c>
      <c r="J29" s="7"/>
      <c r="K29" s="7"/>
      <c r="L29" s="7"/>
      <c r="M29" s="7"/>
      <c r="N29" s="7"/>
      <c r="O29" s="7"/>
    </row>
    <row r="30" spans="1:15">
      <c r="A30" s="29"/>
      <c r="B30" s="29"/>
      <c r="C30" s="29"/>
      <c r="D30" s="29"/>
      <c r="E30" s="43"/>
      <c r="F30" s="29"/>
      <c r="G30" s="29"/>
      <c r="H30" s="29"/>
      <c r="I30" s="29"/>
      <c r="J30" s="7"/>
      <c r="K30" s="7"/>
      <c r="L30" s="7"/>
      <c r="M30" s="7"/>
      <c r="N30" s="7"/>
      <c r="O30" s="7"/>
    </row>
    <row r="31" spans="1:15" ht="17.25" customHeight="1">
      <c r="A31" s="120" t="s">
        <v>232</v>
      </c>
      <c r="B31" s="120"/>
      <c r="C31" s="120"/>
      <c r="D31" s="120"/>
      <c r="E31" s="120"/>
      <c r="F31" s="29"/>
      <c r="G31" s="121" t="s">
        <v>34</v>
      </c>
      <c r="H31" s="121"/>
      <c r="I31" s="121"/>
      <c r="J31" s="7"/>
      <c r="K31" s="7"/>
      <c r="L31" s="7"/>
      <c r="M31" s="7"/>
      <c r="N31" s="7"/>
      <c r="O31" s="7"/>
    </row>
    <row r="32" spans="1:15" ht="17.25" customHeight="1">
      <c r="A32" s="122" t="s">
        <v>35</v>
      </c>
      <c r="B32" s="122"/>
      <c r="C32" s="122"/>
      <c r="D32" s="122"/>
      <c r="E32" s="34" t="s">
        <v>36</v>
      </c>
      <c r="F32" s="35"/>
      <c r="G32" s="60" t="s">
        <v>37</v>
      </c>
      <c r="H32" s="37" t="s">
        <v>38</v>
      </c>
      <c r="I32" s="34" t="s">
        <v>39</v>
      </c>
      <c r="J32" s="7"/>
      <c r="K32" s="7"/>
      <c r="L32" s="7"/>
      <c r="M32" s="7"/>
      <c r="N32" s="7"/>
      <c r="O32" s="7"/>
    </row>
    <row r="33" spans="1:15" ht="28.35" customHeight="1">
      <c r="A33" s="119" t="s">
        <v>187</v>
      </c>
      <c r="B33" s="119"/>
      <c r="C33" s="119"/>
      <c r="D33" s="119"/>
      <c r="E33" s="65">
        <v>20</v>
      </c>
      <c r="F33" s="31"/>
      <c r="G33" s="45" t="s">
        <v>188</v>
      </c>
      <c r="H33" s="48"/>
      <c r="I33" s="42">
        <f>+E33*H33</f>
        <v>0</v>
      </c>
      <c r="J33" s="7"/>
      <c r="K33" s="7"/>
      <c r="L33" s="7"/>
      <c r="M33" s="7"/>
      <c r="N33" s="7"/>
      <c r="O33" s="7"/>
    </row>
    <row r="34" spans="1:15" ht="28.35" customHeight="1">
      <c r="A34" s="119" t="s">
        <v>189</v>
      </c>
      <c r="B34" s="119"/>
      <c r="C34" s="119"/>
      <c r="D34" s="119"/>
      <c r="E34" s="65">
        <v>300</v>
      </c>
      <c r="F34" s="31"/>
      <c r="G34" s="45" t="s">
        <v>190</v>
      </c>
      <c r="H34" s="48"/>
      <c r="I34" s="42">
        <f>+E34*H34</f>
        <v>0</v>
      </c>
      <c r="J34" s="7"/>
      <c r="K34" s="7"/>
      <c r="L34" s="7"/>
      <c r="M34" s="7"/>
      <c r="N34" s="7"/>
      <c r="O34" s="7"/>
    </row>
    <row r="35" spans="1:15" ht="28.35" customHeight="1">
      <c r="A35" s="119" t="s">
        <v>191</v>
      </c>
      <c r="B35" s="119"/>
      <c r="C35" s="119"/>
      <c r="D35" s="119"/>
      <c r="E35" s="65">
        <v>0</v>
      </c>
      <c r="F35" s="31"/>
      <c r="G35" s="45" t="s">
        <v>188</v>
      </c>
      <c r="H35" s="48"/>
      <c r="I35" s="42">
        <f>+E35*H35</f>
        <v>0</v>
      </c>
      <c r="J35" s="7"/>
      <c r="K35" s="7"/>
      <c r="L35" s="7"/>
      <c r="M35" s="7"/>
      <c r="N35" s="7"/>
      <c r="O35" s="7"/>
    </row>
    <row r="36" spans="1:15" ht="28.35" customHeight="1">
      <c r="A36" s="119" t="s">
        <v>191</v>
      </c>
      <c r="B36" s="119"/>
      <c r="C36" s="119"/>
      <c r="D36" s="119"/>
      <c r="E36" s="65">
        <v>0</v>
      </c>
      <c r="F36" s="31"/>
      <c r="G36" s="45" t="s">
        <v>190</v>
      </c>
      <c r="H36" s="48"/>
      <c r="I36" s="42">
        <f>+E36*H36</f>
        <v>0</v>
      </c>
      <c r="J36" s="7"/>
      <c r="K36" s="7"/>
      <c r="L36" s="7"/>
      <c r="M36" s="7"/>
      <c r="N36" s="7"/>
      <c r="O36" s="7"/>
    </row>
    <row r="37" spans="1:15">
      <c r="A37" s="29"/>
      <c r="B37" s="29"/>
      <c r="C37" s="29"/>
      <c r="D37" s="29"/>
      <c r="E37" s="43"/>
      <c r="F37" s="29"/>
      <c r="G37" s="29"/>
      <c r="H37" s="29"/>
      <c r="I37" s="29"/>
      <c r="J37" s="7"/>
      <c r="K37" s="7"/>
      <c r="L37" s="7"/>
      <c r="M37" s="7"/>
      <c r="N37" s="7"/>
      <c r="O37" s="7"/>
    </row>
    <row r="38" spans="1:15">
      <c r="A38" s="29"/>
      <c r="B38" s="29"/>
      <c r="C38" s="29"/>
      <c r="D38" s="29"/>
      <c r="E38" s="29"/>
      <c r="F38" s="29"/>
      <c r="G38" s="117" t="s">
        <v>91</v>
      </c>
      <c r="H38" s="117"/>
      <c r="I38" s="52">
        <f>+H10</f>
        <v>0</v>
      </c>
      <c r="J38" s="7"/>
      <c r="K38" s="7"/>
      <c r="L38" s="7"/>
      <c r="M38" s="7"/>
      <c r="N38" s="7"/>
      <c r="O38" s="7"/>
    </row>
    <row r="39" spans="1:15">
      <c r="A39" s="29"/>
      <c r="B39" s="29"/>
      <c r="C39" s="29"/>
      <c r="D39" s="29"/>
      <c r="E39" s="29"/>
      <c r="F39" s="29"/>
      <c r="G39" s="117" t="s">
        <v>92</v>
      </c>
      <c r="H39" s="117"/>
      <c r="I39" s="52">
        <f>-H7-H8-H9</f>
        <v>0</v>
      </c>
      <c r="J39" s="7"/>
      <c r="K39" s="7"/>
      <c r="L39" s="7"/>
      <c r="M39" s="7"/>
      <c r="N39" s="7"/>
      <c r="O39" s="7"/>
    </row>
    <row r="40" spans="1:15" ht="17.25" customHeight="1">
      <c r="A40" s="29"/>
      <c r="B40" s="29"/>
      <c r="C40" s="28"/>
      <c r="D40" s="29"/>
      <c r="E40" s="29"/>
      <c r="F40" s="29"/>
      <c r="G40" s="118" t="s">
        <v>93</v>
      </c>
      <c r="H40" s="118"/>
      <c r="I40" s="53">
        <f>+I38+I39</f>
        <v>0</v>
      </c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34">
    <mergeCell ref="C1:I1"/>
    <mergeCell ref="C3:I3"/>
    <mergeCell ref="A6:G6"/>
    <mergeCell ref="B7:G7"/>
    <mergeCell ref="B8:G8"/>
    <mergeCell ref="B9:G9"/>
    <mergeCell ref="B10:G10"/>
    <mergeCell ref="A14:E14"/>
    <mergeCell ref="G14:I14"/>
    <mergeCell ref="A15:D15"/>
    <mergeCell ref="A16:D16"/>
    <mergeCell ref="A17:D17"/>
    <mergeCell ref="A18:D18"/>
    <mergeCell ref="A19:D19"/>
    <mergeCell ref="A21:E21"/>
    <mergeCell ref="G21:I21"/>
    <mergeCell ref="A22:D22"/>
    <mergeCell ref="A23:D23"/>
    <mergeCell ref="A24:D24"/>
    <mergeCell ref="A26:E26"/>
    <mergeCell ref="G26:I26"/>
    <mergeCell ref="A27:D27"/>
    <mergeCell ref="A28:D28"/>
    <mergeCell ref="A31:E31"/>
    <mergeCell ref="G31:I31"/>
    <mergeCell ref="A32:D32"/>
    <mergeCell ref="A29:D29"/>
    <mergeCell ref="G39:H39"/>
    <mergeCell ref="G40:H40"/>
    <mergeCell ref="A33:D33"/>
    <mergeCell ref="A34:D34"/>
    <mergeCell ref="A35:D35"/>
    <mergeCell ref="A36:D36"/>
    <mergeCell ref="G38:H38"/>
  </mergeCells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firstFooter>&amp;C&amp;"Times New Roman,Normal"&amp;12&amp;Kffffff&amp;A</first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>
      <selection activeCell="I20" sqref="I20"/>
    </sheetView>
  </sheetViews>
  <sheetFormatPr baseColWidth="10" defaultColWidth="13.42578125" defaultRowHeight="17.25"/>
  <cols>
    <col min="1" max="1" width="8.140625" style="1" customWidth="1"/>
    <col min="2" max="2" width="18.42578125" style="1" customWidth="1"/>
    <col min="3" max="3" width="13.42578125" style="1"/>
    <col min="4" max="4" width="12.140625" style="1" customWidth="1"/>
    <col min="5" max="5" width="13.7109375" style="1" customWidth="1"/>
    <col min="6" max="6" width="2.85546875" style="1" customWidth="1"/>
    <col min="7" max="7" width="19.7109375" style="1" customWidth="1"/>
    <col min="8" max="8" width="15.140625" style="1" customWidth="1"/>
    <col min="9" max="9" width="21.28515625" style="1" customWidth="1"/>
    <col min="10" max="16384" width="13.42578125" style="1"/>
  </cols>
  <sheetData>
    <row r="1" spans="1:15" ht="26.25" customHeight="1">
      <c r="C1" s="103" t="s">
        <v>0</v>
      </c>
      <c r="D1" s="103"/>
      <c r="E1" s="103"/>
      <c r="F1" s="103"/>
      <c r="G1" s="103"/>
      <c r="H1" s="103"/>
      <c r="I1" s="103"/>
    </row>
    <row r="2" spans="1:15" ht="7.5" customHeight="1">
      <c r="C2" s="27"/>
      <c r="D2" s="27"/>
      <c r="E2" s="27"/>
      <c r="F2" s="27"/>
      <c r="G2" s="27"/>
      <c r="H2" s="28"/>
      <c r="I2" s="28"/>
    </row>
    <row r="3" spans="1:15" ht="18" customHeight="1">
      <c r="C3" s="104" t="s">
        <v>192</v>
      </c>
      <c r="D3" s="104"/>
      <c r="E3" s="104"/>
      <c r="F3" s="104"/>
      <c r="G3" s="104"/>
      <c r="H3" s="104"/>
      <c r="I3" s="104"/>
    </row>
    <row r="4" spans="1:15">
      <c r="A4" s="29"/>
      <c r="B4" s="29"/>
      <c r="C4" s="29"/>
      <c r="D4" s="29"/>
      <c r="E4" s="29"/>
      <c r="F4" s="29"/>
      <c r="G4" s="29"/>
      <c r="H4" s="55"/>
      <c r="I4" s="55"/>
      <c r="J4" s="7"/>
      <c r="K4" s="7"/>
      <c r="L4" s="7"/>
      <c r="M4" s="7"/>
      <c r="N4" s="7"/>
      <c r="O4" s="7"/>
    </row>
    <row r="5" spans="1:15">
      <c r="A5" s="57"/>
      <c r="B5" s="57"/>
      <c r="C5" s="57"/>
      <c r="D5" s="57"/>
      <c r="E5" s="57"/>
      <c r="F5" s="57"/>
      <c r="G5" s="57"/>
      <c r="H5" s="29"/>
      <c r="I5" s="29"/>
      <c r="J5" s="7"/>
      <c r="K5" s="7"/>
      <c r="L5" s="7"/>
      <c r="M5" s="7"/>
      <c r="N5" s="7"/>
      <c r="O5" s="7"/>
    </row>
    <row r="6" spans="1:15" ht="17.25" customHeight="1">
      <c r="A6" s="128" t="s">
        <v>22</v>
      </c>
      <c r="B6" s="128"/>
      <c r="C6" s="128"/>
      <c r="D6" s="128"/>
      <c r="E6" s="128"/>
      <c r="F6" s="128"/>
      <c r="G6" s="128"/>
      <c r="H6" s="30" t="s">
        <v>23</v>
      </c>
      <c r="I6" s="29"/>
      <c r="J6" s="7"/>
      <c r="K6" s="7"/>
      <c r="L6" s="7"/>
      <c r="M6" s="7"/>
      <c r="N6" s="7"/>
      <c r="O6" s="7"/>
    </row>
    <row r="7" spans="1:15" ht="17.25" customHeight="1">
      <c r="A7" s="31">
        <v>1</v>
      </c>
      <c r="B7" s="127" t="s">
        <v>193</v>
      </c>
      <c r="C7" s="127"/>
      <c r="D7" s="127"/>
      <c r="E7" s="127"/>
      <c r="F7" s="127"/>
      <c r="G7" s="127"/>
      <c r="H7" s="68">
        <f>SUM(I13:I14)</f>
        <v>0</v>
      </c>
      <c r="I7" s="29"/>
      <c r="J7" s="7"/>
      <c r="K7" s="7"/>
      <c r="L7" s="7"/>
      <c r="M7" s="7"/>
      <c r="N7" s="7"/>
      <c r="O7" s="7"/>
    </row>
    <row r="8" spans="1:15" ht="17.25" customHeight="1">
      <c r="A8" s="31">
        <v>2</v>
      </c>
      <c r="B8" s="127" t="s">
        <v>194</v>
      </c>
      <c r="C8" s="127"/>
      <c r="D8" s="127"/>
      <c r="E8" s="127"/>
      <c r="F8" s="127"/>
      <c r="G8" s="127"/>
      <c r="H8" s="68">
        <f>+I18</f>
        <v>0</v>
      </c>
      <c r="I8" s="29"/>
      <c r="J8" s="7"/>
      <c r="K8" s="7"/>
      <c r="L8" s="7"/>
      <c r="M8" s="7"/>
      <c r="N8" s="7"/>
      <c r="O8" s="7"/>
    </row>
    <row r="9" spans="1:15">
      <c r="A9" s="29"/>
      <c r="B9" s="29"/>
      <c r="C9" s="29"/>
      <c r="D9" s="29"/>
      <c r="E9" s="29"/>
      <c r="F9" s="29"/>
      <c r="G9" s="29"/>
      <c r="H9" s="29"/>
      <c r="I9" s="29"/>
      <c r="J9" s="7"/>
      <c r="K9" s="7"/>
      <c r="L9" s="7"/>
      <c r="M9" s="7"/>
      <c r="N9" s="7"/>
      <c r="O9" s="7"/>
    </row>
    <row r="10" spans="1:15">
      <c r="A10" s="29"/>
      <c r="B10" s="29"/>
      <c r="C10" s="29"/>
      <c r="D10" s="29"/>
      <c r="E10" s="29"/>
      <c r="F10" s="29"/>
      <c r="G10" s="29"/>
      <c r="H10" s="29"/>
      <c r="I10" s="29"/>
      <c r="J10" s="7"/>
      <c r="K10" s="7"/>
      <c r="L10" s="7"/>
      <c r="M10" s="7"/>
      <c r="N10" s="7"/>
      <c r="O10" s="7"/>
    </row>
    <row r="11" spans="1:15" ht="17.25" customHeight="1">
      <c r="A11" s="120" t="s">
        <v>195</v>
      </c>
      <c r="B11" s="120"/>
      <c r="C11" s="120"/>
      <c r="D11" s="120"/>
      <c r="E11" s="120"/>
      <c r="F11" s="29"/>
      <c r="G11" s="121" t="s">
        <v>34</v>
      </c>
      <c r="H11" s="121"/>
      <c r="I11" s="121"/>
      <c r="J11" s="7"/>
      <c r="K11" s="7"/>
      <c r="L11" s="7"/>
      <c r="M11" s="7"/>
      <c r="N11" s="7"/>
      <c r="O11" s="7"/>
    </row>
    <row r="12" spans="1:15" ht="17.25" customHeight="1">
      <c r="A12" s="122" t="s">
        <v>35</v>
      </c>
      <c r="B12" s="122"/>
      <c r="C12" s="122"/>
      <c r="D12" s="122"/>
      <c r="E12" s="34" t="s">
        <v>36</v>
      </c>
      <c r="F12" s="35"/>
      <c r="G12" s="60" t="s">
        <v>37</v>
      </c>
      <c r="H12" s="37" t="s">
        <v>38</v>
      </c>
      <c r="I12" s="34" t="s">
        <v>39</v>
      </c>
      <c r="J12" s="38"/>
      <c r="K12" s="7"/>
      <c r="L12" s="7"/>
      <c r="M12" s="7"/>
      <c r="N12" s="7"/>
      <c r="O12" s="7"/>
    </row>
    <row r="13" spans="1:15">
      <c r="A13" s="119" t="s">
        <v>243</v>
      </c>
      <c r="B13" s="119"/>
      <c r="C13" s="119"/>
      <c r="D13" s="119"/>
      <c r="E13" s="65"/>
      <c r="F13" s="31"/>
      <c r="G13" s="45"/>
      <c r="H13" s="48"/>
      <c r="I13" s="42">
        <f>+E13*H13</f>
        <v>0</v>
      </c>
      <c r="J13" s="7"/>
      <c r="K13" s="7"/>
      <c r="L13" s="7"/>
      <c r="M13" s="7"/>
      <c r="N13" s="7"/>
      <c r="O13" s="7"/>
    </row>
    <row r="14" spans="1:15">
      <c r="A14" s="119" t="s">
        <v>244</v>
      </c>
      <c r="B14" s="119"/>
      <c r="C14" s="119"/>
      <c r="D14" s="119"/>
      <c r="E14" s="65"/>
      <c r="F14" s="31"/>
      <c r="G14" s="45"/>
      <c r="H14" s="48"/>
      <c r="I14" s="42">
        <f>+E14*H14</f>
        <v>0</v>
      </c>
      <c r="J14" s="7"/>
      <c r="K14" s="7"/>
      <c r="L14" s="7"/>
      <c r="M14" s="7"/>
      <c r="N14" s="7"/>
      <c r="O14" s="7"/>
    </row>
    <row r="15" spans="1:15">
      <c r="A15" s="29"/>
      <c r="B15" s="29"/>
      <c r="C15" s="29"/>
      <c r="D15" s="29"/>
      <c r="E15" s="29"/>
      <c r="F15" s="29"/>
      <c r="G15" s="29"/>
      <c r="H15" s="29"/>
      <c r="I15" s="29"/>
      <c r="J15" s="7"/>
      <c r="K15" s="7"/>
      <c r="L15" s="7"/>
      <c r="M15" s="7"/>
      <c r="N15" s="7"/>
      <c r="O15" s="7"/>
    </row>
    <row r="16" spans="1:15" ht="17.25" customHeight="1">
      <c r="A16" s="120" t="s">
        <v>196</v>
      </c>
      <c r="B16" s="120"/>
      <c r="C16" s="120"/>
      <c r="D16" s="120"/>
      <c r="E16" s="120"/>
      <c r="F16" s="29"/>
      <c r="G16" s="121" t="s">
        <v>34</v>
      </c>
      <c r="H16" s="121"/>
      <c r="I16" s="121"/>
      <c r="J16" s="7"/>
      <c r="K16" s="7"/>
      <c r="L16" s="7"/>
      <c r="M16" s="7"/>
      <c r="N16" s="7"/>
      <c r="O16" s="7"/>
    </row>
    <row r="17" spans="1:15" ht="17.25" customHeight="1">
      <c r="A17" s="122" t="s">
        <v>35</v>
      </c>
      <c r="B17" s="122"/>
      <c r="C17" s="122"/>
      <c r="D17" s="122"/>
      <c r="E17" s="34" t="s">
        <v>36</v>
      </c>
      <c r="F17" s="35"/>
      <c r="G17" s="60" t="s">
        <v>37</v>
      </c>
      <c r="H17" s="37" t="s">
        <v>38</v>
      </c>
      <c r="I17" s="34" t="s">
        <v>39</v>
      </c>
      <c r="J17" s="7"/>
      <c r="K17" s="7"/>
      <c r="L17" s="7"/>
      <c r="M17" s="7"/>
      <c r="N17" s="7"/>
      <c r="O17" s="7"/>
    </row>
    <row r="18" spans="1:15" ht="17.25" customHeight="1">
      <c r="A18" s="119" t="s">
        <v>197</v>
      </c>
      <c r="B18" s="119"/>
      <c r="C18" s="119"/>
      <c r="D18" s="119"/>
      <c r="E18" s="61">
        <v>17.93</v>
      </c>
      <c r="F18" s="31"/>
      <c r="G18" s="45" t="s">
        <v>198</v>
      </c>
      <c r="H18" s="48"/>
      <c r="I18" s="42">
        <f>+E18*H18</f>
        <v>0</v>
      </c>
      <c r="J18" s="7"/>
      <c r="K18" s="7"/>
      <c r="L18" s="7"/>
      <c r="M18" s="7"/>
      <c r="N18" s="7"/>
      <c r="O18" s="7"/>
    </row>
    <row r="19" spans="1:15">
      <c r="A19" s="29"/>
      <c r="B19" s="29"/>
      <c r="C19" s="29"/>
      <c r="D19" s="29"/>
      <c r="E19" s="43"/>
      <c r="F19" s="29"/>
      <c r="G19" s="29"/>
      <c r="H19" s="29"/>
      <c r="I19" s="29"/>
      <c r="J19" s="7"/>
      <c r="K19" s="7"/>
      <c r="L19" s="7"/>
      <c r="M19" s="7"/>
      <c r="N19" s="7"/>
      <c r="O19" s="7"/>
    </row>
    <row r="20" spans="1:15">
      <c r="A20" s="29"/>
      <c r="B20" s="29"/>
      <c r="C20" s="29"/>
      <c r="D20" s="29"/>
      <c r="E20" s="29"/>
      <c r="F20" s="29"/>
      <c r="G20" s="117" t="s">
        <v>91</v>
      </c>
      <c r="H20" s="117"/>
      <c r="I20" s="52">
        <v>0</v>
      </c>
      <c r="J20" s="7"/>
      <c r="K20" s="7"/>
      <c r="L20" s="7"/>
      <c r="M20" s="7"/>
      <c r="N20" s="7"/>
      <c r="O20" s="7"/>
    </row>
    <row r="21" spans="1:15">
      <c r="A21" s="29"/>
      <c r="B21" s="29"/>
      <c r="C21" s="29"/>
      <c r="D21" s="29"/>
      <c r="E21" s="29"/>
      <c r="F21" s="29"/>
      <c r="G21" s="117" t="s">
        <v>92</v>
      </c>
      <c r="H21" s="117"/>
      <c r="I21" s="52">
        <f>-H7-H8</f>
        <v>0</v>
      </c>
      <c r="J21" s="7"/>
      <c r="K21" s="7"/>
      <c r="L21" s="7"/>
      <c r="M21" s="7"/>
      <c r="N21" s="7"/>
      <c r="O21" s="7"/>
    </row>
    <row r="22" spans="1:15" ht="17.25" customHeight="1">
      <c r="A22" s="29"/>
      <c r="B22" s="29"/>
      <c r="C22" s="28"/>
      <c r="D22" s="29"/>
      <c r="E22" s="29"/>
      <c r="F22" s="29"/>
      <c r="G22" s="118" t="s">
        <v>93</v>
      </c>
      <c r="H22" s="118"/>
      <c r="I22" s="53">
        <f>+I20+I21</f>
        <v>0</v>
      </c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7">
    <mergeCell ref="C1:I1"/>
    <mergeCell ref="C3:I3"/>
    <mergeCell ref="A6:G6"/>
    <mergeCell ref="B7:G7"/>
    <mergeCell ref="B8:G8"/>
    <mergeCell ref="A11:E11"/>
    <mergeCell ref="G11:I11"/>
    <mergeCell ref="A12:D12"/>
    <mergeCell ref="A13:D13"/>
    <mergeCell ref="A14:D14"/>
    <mergeCell ref="G20:H20"/>
    <mergeCell ref="G21:H21"/>
    <mergeCell ref="G22:H22"/>
    <mergeCell ref="A16:E16"/>
    <mergeCell ref="G16:I16"/>
    <mergeCell ref="A17:D17"/>
    <mergeCell ref="A18:D18"/>
  </mergeCells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firstFooter>&amp;C&amp;"Times New Roman,Normal"&amp;12&amp;Kffffff&amp;A</first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2"/>
  <sheetViews>
    <sheetView showGridLines="0" topLeftCell="A10" zoomScaleNormal="100" workbookViewId="0">
      <selection activeCell="I31" sqref="I31"/>
    </sheetView>
  </sheetViews>
  <sheetFormatPr baseColWidth="10" defaultColWidth="13.42578125" defaultRowHeight="17.25"/>
  <cols>
    <col min="1" max="1" width="8.140625" style="1" customWidth="1"/>
    <col min="2" max="2" width="18.42578125" style="1" customWidth="1"/>
    <col min="3" max="3" width="13.42578125" style="1"/>
    <col min="4" max="4" width="12.140625" style="1" customWidth="1"/>
    <col min="5" max="5" width="13.7109375" style="1" customWidth="1"/>
    <col min="6" max="6" width="2.85546875" style="1" customWidth="1"/>
    <col min="7" max="7" width="19.7109375" style="1" customWidth="1"/>
    <col min="8" max="8" width="15.140625" style="1" customWidth="1"/>
    <col min="9" max="9" width="21.28515625" style="1" customWidth="1"/>
    <col min="10" max="16384" width="13.42578125" style="1"/>
  </cols>
  <sheetData>
    <row r="1" spans="1:15" ht="26.25" customHeight="1">
      <c r="C1" s="103" t="s">
        <v>0</v>
      </c>
      <c r="D1" s="103"/>
      <c r="E1" s="103"/>
      <c r="F1" s="103"/>
      <c r="G1" s="103"/>
      <c r="H1" s="103"/>
      <c r="I1" s="103"/>
    </row>
    <row r="2" spans="1:15" ht="7.5" customHeight="1">
      <c r="C2" s="27"/>
      <c r="D2" s="27"/>
      <c r="E2" s="27"/>
      <c r="F2" s="27"/>
      <c r="G2" s="27"/>
      <c r="H2" s="28"/>
      <c r="I2" s="28"/>
    </row>
    <row r="3" spans="1:15" ht="18" customHeight="1">
      <c r="C3" s="104" t="s">
        <v>199</v>
      </c>
      <c r="D3" s="104"/>
      <c r="E3" s="104"/>
      <c r="F3" s="104"/>
      <c r="G3" s="104"/>
      <c r="H3" s="104"/>
      <c r="I3" s="104"/>
    </row>
    <row r="4" spans="1:15">
      <c r="A4" s="29"/>
      <c r="B4" s="29"/>
      <c r="C4" s="29"/>
      <c r="D4" s="29"/>
      <c r="E4" s="29"/>
      <c r="F4" s="29"/>
      <c r="G4" s="29"/>
      <c r="H4" s="55"/>
      <c r="I4" s="55"/>
      <c r="J4" s="7"/>
      <c r="K4" s="7"/>
      <c r="L4" s="7"/>
      <c r="M4" s="7"/>
      <c r="N4" s="7"/>
      <c r="O4" s="7"/>
    </row>
    <row r="5" spans="1:15">
      <c r="A5" s="57"/>
      <c r="B5" s="57"/>
      <c r="C5" s="57"/>
      <c r="D5" s="57"/>
      <c r="E5" s="57"/>
      <c r="F5" s="57"/>
      <c r="G5" s="57"/>
      <c r="H5" s="29"/>
      <c r="I5" s="29"/>
      <c r="J5" s="7"/>
      <c r="K5" s="7"/>
      <c r="L5" s="7"/>
      <c r="M5" s="7"/>
      <c r="N5" s="7"/>
      <c r="O5" s="7"/>
    </row>
    <row r="6" spans="1:15" s="72" customFormat="1" ht="17.25" customHeight="1">
      <c r="A6" s="142" t="s">
        <v>22</v>
      </c>
      <c r="B6" s="142"/>
      <c r="C6" s="142"/>
      <c r="D6" s="142"/>
      <c r="E6" s="142"/>
      <c r="F6" s="142"/>
      <c r="G6" s="142"/>
      <c r="H6" s="71" t="s">
        <v>23</v>
      </c>
      <c r="I6" s="58"/>
      <c r="J6" s="5"/>
      <c r="K6" s="5"/>
      <c r="L6" s="5"/>
      <c r="M6" s="5"/>
      <c r="N6" s="5"/>
      <c r="O6" s="5"/>
    </row>
    <row r="7" spans="1:15" s="72" customFormat="1" ht="17.25" customHeight="1">
      <c r="A7" s="31">
        <v>1</v>
      </c>
      <c r="B7" s="127" t="s">
        <v>200</v>
      </c>
      <c r="C7" s="127"/>
      <c r="D7" s="127"/>
      <c r="E7" s="127"/>
      <c r="F7" s="127"/>
      <c r="G7" s="127"/>
      <c r="H7" s="59">
        <f>SUM(I13:I16)</f>
        <v>0</v>
      </c>
      <c r="I7" s="58"/>
      <c r="J7" s="5"/>
      <c r="K7" s="5"/>
      <c r="L7" s="5"/>
      <c r="M7" s="5"/>
      <c r="N7" s="5"/>
      <c r="O7" s="5"/>
    </row>
    <row r="8" spans="1:15" s="72" customFormat="1" ht="17.25" customHeight="1">
      <c r="A8" s="31">
        <v>2</v>
      </c>
      <c r="B8" s="127" t="s">
        <v>201</v>
      </c>
      <c r="C8" s="127"/>
      <c r="D8" s="127"/>
      <c r="E8" s="127"/>
      <c r="F8" s="127"/>
      <c r="G8" s="127"/>
      <c r="H8" s="59">
        <f>SUM(I20:I28)</f>
        <v>0</v>
      </c>
      <c r="I8" s="58"/>
      <c r="J8" s="5"/>
      <c r="K8" s="5"/>
      <c r="L8" s="5"/>
      <c r="M8" s="5"/>
      <c r="N8" s="5"/>
      <c r="O8" s="5"/>
    </row>
    <row r="9" spans="1:15" s="72" customFormat="1">
      <c r="A9" s="58"/>
      <c r="B9" s="58"/>
      <c r="C9" s="58"/>
      <c r="D9" s="58"/>
      <c r="E9" s="58"/>
      <c r="F9" s="58"/>
      <c r="G9" s="58"/>
      <c r="H9" s="58"/>
      <c r="I9" s="58"/>
      <c r="J9" s="5"/>
      <c r="K9" s="5"/>
      <c r="L9" s="5"/>
      <c r="M9" s="5"/>
      <c r="N9" s="5"/>
      <c r="O9" s="5"/>
    </row>
    <row r="10" spans="1:15" s="72" customFormat="1">
      <c r="A10" s="58"/>
      <c r="B10" s="58"/>
      <c r="C10" s="58"/>
      <c r="D10" s="58"/>
      <c r="E10" s="58"/>
      <c r="F10" s="58"/>
      <c r="G10" s="58"/>
      <c r="H10" s="58"/>
      <c r="I10" s="58"/>
      <c r="J10" s="5"/>
      <c r="K10" s="5"/>
      <c r="L10" s="5"/>
      <c r="M10" s="5"/>
      <c r="N10" s="5"/>
      <c r="O10" s="5"/>
    </row>
    <row r="11" spans="1:15" s="72" customFormat="1" ht="17.25" customHeight="1">
      <c r="A11" s="120" t="s">
        <v>202</v>
      </c>
      <c r="B11" s="120"/>
      <c r="C11" s="120"/>
      <c r="D11" s="120"/>
      <c r="E11" s="120"/>
      <c r="F11" s="58"/>
      <c r="G11" s="121" t="s">
        <v>34</v>
      </c>
      <c r="H11" s="121"/>
      <c r="I11" s="121"/>
      <c r="J11" s="5"/>
      <c r="K11" s="5"/>
      <c r="L11" s="5"/>
      <c r="M11" s="5"/>
      <c r="N11" s="5"/>
      <c r="O11" s="5"/>
    </row>
    <row r="12" spans="1:15" s="72" customFormat="1" ht="17.25" customHeight="1">
      <c r="A12" s="141" t="s">
        <v>35</v>
      </c>
      <c r="B12" s="141"/>
      <c r="C12" s="141"/>
      <c r="D12" s="141"/>
      <c r="E12" s="66" t="s">
        <v>36</v>
      </c>
      <c r="F12" s="31"/>
      <c r="G12" s="73" t="s">
        <v>37</v>
      </c>
      <c r="H12" s="74" t="s">
        <v>38</v>
      </c>
      <c r="I12" s="66" t="s">
        <v>39</v>
      </c>
      <c r="J12" s="12"/>
      <c r="K12" s="5"/>
      <c r="L12" s="5"/>
      <c r="M12" s="5"/>
      <c r="N12" s="5"/>
      <c r="O12" s="5"/>
    </row>
    <row r="13" spans="1:15" s="72" customFormat="1" ht="17.25" customHeight="1">
      <c r="A13" s="140" t="s">
        <v>203</v>
      </c>
      <c r="B13" s="140"/>
      <c r="C13" s="140"/>
      <c r="D13" s="140"/>
      <c r="E13" s="67"/>
      <c r="F13" s="70"/>
      <c r="G13" s="75"/>
      <c r="H13" s="48"/>
      <c r="I13" s="76">
        <f>+E13*H13</f>
        <v>0</v>
      </c>
      <c r="J13" s="5"/>
      <c r="K13" s="5"/>
      <c r="L13" s="5"/>
      <c r="M13" s="5"/>
      <c r="N13" s="5"/>
      <c r="O13" s="5"/>
    </row>
    <row r="14" spans="1:15" s="72" customFormat="1" ht="17.25" customHeight="1">
      <c r="A14" s="140" t="s">
        <v>204</v>
      </c>
      <c r="B14" s="140"/>
      <c r="C14" s="140"/>
      <c r="D14" s="140"/>
      <c r="E14" s="67"/>
      <c r="F14" s="70"/>
      <c r="G14" s="75"/>
      <c r="H14" s="48"/>
      <c r="I14" s="76">
        <f>+E14*H14</f>
        <v>0</v>
      </c>
      <c r="J14" s="5"/>
      <c r="K14" s="5"/>
      <c r="L14" s="5"/>
      <c r="M14" s="5"/>
      <c r="N14" s="5"/>
      <c r="O14" s="5"/>
    </row>
    <row r="15" spans="1:15" s="72" customFormat="1" ht="17.25" customHeight="1">
      <c r="A15" s="140" t="s">
        <v>205</v>
      </c>
      <c r="B15" s="140"/>
      <c r="C15" s="140"/>
      <c r="D15" s="140"/>
      <c r="E15" s="67"/>
      <c r="F15" s="70"/>
      <c r="G15" s="75"/>
      <c r="H15" s="48"/>
      <c r="I15" s="76">
        <f>+E15*H15</f>
        <v>0</v>
      </c>
      <c r="J15" s="5"/>
      <c r="K15" s="5"/>
      <c r="L15" s="5"/>
      <c r="M15" s="5"/>
      <c r="N15" s="5"/>
      <c r="O15" s="5"/>
    </row>
    <row r="16" spans="1:15" s="72" customFormat="1" ht="17.25" customHeight="1">
      <c r="A16" s="140" t="s">
        <v>245</v>
      </c>
      <c r="B16" s="140"/>
      <c r="C16" s="140"/>
      <c r="D16" s="140"/>
      <c r="E16" s="67"/>
      <c r="F16" s="70"/>
      <c r="G16" s="75"/>
      <c r="H16" s="48"/>
      <c r="I16" s="76">
        <f>+E16*H16</f>
        <v>0</v>
      </c>
      <c r="J16" s="5"/>
      <c r="K16" s="5"/>
      <c r="L16" s="5"/>
      <c r="M16" s="5"/>
      <c r="N16" s="5"/>
      <c r="O16" s="5"/>
    </row>
    <row r="17" spans="1:15" s="72" customFormat="1">
      <c r="A17" s="58"/>
      <c r="B17" s="58"/>
      <c r="C17" s="58"/>
      <c r="D17" s="58"/>
      <c r="E17" s="58"/>
      <c r="F17" s="58"/>
      <c r="G17" s="58"/>
      <c r="H17" s="58"/>
      <c r="I17" s="58"/>
      <c r="J17" s="5"/>
      <c r="K17" s="5"/>
      <c r="L17" s="5"/>
      <c r="M17" s="5"/>
      <c r="N17" s="5"/>
      <c r="O17" s="5"/>
    </row>
    <row r="18" spans="1:15" s="72" customFormat="1" ht="17.25" customHeight="1">
      <c r="A18" s="120" t="s">
        <v>206</v>
      </c>
      <c r="B18" s="120"/>
      <c r="C18" s="120"/>
      <c r="D18" s="120"/>
      <c r="E18" s="120"/>
      <c r="F18" s="58"/>
      <c r="G18" s="121" t="s">
        <v>34</v>
      </c>
      <c r="H18" s="121"/>
      <c r="I18" s="121"/>
      <c r="J18" s="5"/>
      <c r="K18" s="5"/>
      <c r="L18" s="5"/>
      <c r="M18" s="5"/>
      <c r="N18" s="5"/>
      <c r="O18" s="5"/>
    </row>
    <row r="19" spans="1:15" s="72" customFormat="1" ht="17.25" customHeight="1">
      <c r="A19" s="141" t="s">
        <v>35</v>
      </c>
      <c r="B19" s="141"/>
      <c r="C19" s="141"/>
      <c r="D19" s="141"/>
      <c r="E19" s="66" t="s">
        <v>36</v>
      </c>
      <c r="F19" s="31"/>
      <c r="G19" s="73" t="s">
        <v>37</v>
      </c>
      <c r="H19" s="74" t="s">
        <v>38</v>
      </c>
      <c r="I19" s="66" t="s">
        <v>39</v>
      </c>
      <c r="J19" s="5"/>
      <c r="K19" s="5"/>
      <c r="L19" s="5"/>
      <c r="M19" s="5"/>
      <c r="N19" s="5"/>
      <c r="O19" s="5"/>
    </row>
    <row r="20" spans="1:15" s="72" customFormat="1">
      <c r="A20" s="139"/>
      <c r="B20" s="139"/>
      <c r="C20" s="139"/>
      <c r="D20" s="139"/>
      <c r="E20" s="67"/>
      <c r="F20" s="31"/>
      <c r="G20" s="75"/>
      <c r="H20" s="48"/>
      <c r="I20" s="76">
        <f t="shared" ref="I20:I28" si="0">+E20*H20</f>
        <v>0</v>
      </c>
      <c r="J20" s="5"/>
      <c r="K20" s="5"/>
      <c r="L20" s="5"/>
      <c r="M20" s="5"/>
      <c r="N20" s="5"/>
      <c r="O20" s="5"/>
    </row>
    <row r="21" spans="1:15" s="72" customFormat="1">
      <c r="A21" s="139"/>
      <c r="B21" s="139"/>
      <c r="C21" s="139"/>
      <c r="D21" s="139"/>
      <c r="E21" s="67"/>
      <c r="F21" s="31"/>
      <c r="G21" s="75"/>
      <c r="H21" s="48"/>
      <c r="I21" s="76">
        <f t="shared" si="0"/>
        <v>0</v>
      </c>
      <c r="J21" s="5"/>
      <c r="K21" s="5"/>
      <c r="L21" s="5"/>
      <c r="M21" s="5"/>
      <c r="N21" s="5"/>
      <c r="O21" s="5"/>
    </row>
    <row r="22" spans="1:15" s="72" customFormat="1">
      <c r="A22" s="139"/>
      <c r="B22" s="139"/>
      <c r="C22" s="139"/>
      <c r="D22" s="139"/>
      <c r="E22" s="67"/>
      <c r="F22" s="31"/>
      <c r="G22" s="75"/>
      <c r="H22" s="48"/>
      <c r="I22" s="76">
        <f t="shared" si="0"/>
        <v>0</v>
      </c>
      <c r="J22" s="5"/>
      <c r="K22" s="5"/>
      <c r="L22" s="5"/>
      <c r="M22" s="5"/>
      <c r="N22" s="5"/>
      <c r="O22" s="5"/>
    </row>
    <row r="23" spans="1:15" s="72" customFormat="1">
      <c r="A23" s="139"/>
      <c r="B23" s="139"/>
      <c r="C23" s="139"/>
      <c r="D23" s="139"/>
      <c r="E23" s="67"/>
      <c r="F23" s="31"/>
      <c r="G23" s="75"/>
      <c r="H23" s="48"/>
      <c r="I23" s="76">
        <f t="shared" si="0"/>
        <v>0</v>
      </c>
      <c r="J23" s="5"/>
      <c r="K23" s="5"/>
      <c r="L23" s="5"/>
      <c r="M23" s="5"/>
      <c r="N23" s="5"/>
      <c r="O23" s="5"/>
    </row>
    <row r="24" spans="1:15" s="72" customFormat="1">
      <c r="A24" s="139"/>
      <c r="B24" s="139"/>
      <c r="C24" s="139"/>
      <c r="D24" s="139"/>
      <c r="E24" s="67"/>
      <c r="F24" s="31"/>
      <c r="G24" s="75"/>
      <c r="H24" s="48"/>
      <c r="I24" s="76">
        <f t="shared" si="0"/>
        <v>0</v>
      </c>
      <c r="J24" s="5"/>
      <c r="K24" s="5"/>
      <c r="L24" s="5"/>
      <c r="M24" s="5"/>
      <c r="N24" s="5"/>
      <c r="O24" s="5"/>
    </row>
    <row r="25" spans="1:15" s="72" customFormat="1">
      <c r="A25" s="139"/>
      <c r="B25" s="139"/>
      <c r="C25" s="139"/>
      <c r="D25" s="139"/>
      <c r="E25" s="67"/>
      <c r="F25" s="31"/>
      <c r="G25" s="75"/>
      <c r="H25" s="48"/>
      <c r="I25" s="76">
        <f t="shared" si="0"/>
        <v>0</v>
      </c>
      <c r="J25" s="5"/>
      <c r="K25" s="5"/>
      <c r="L25" s="5"/>
      <c r="M25" s="5"/>
      <c r="N25" s="5"/>
      <c r="O25" s="5"/>
    </row>
    <row r="26" spans="1:15" s="72" customFormat="1">
      <c r="A26" s="139"/>
      <c r="B26" s="139"/>
      <c r="C26" s="139"/>
      <c r="D26" s="139"/>
      <c r="E26" s="67"/>
      <c r="F26" s="31"/>
      <c r="G26" s="75"/>
      <c r="H26" s="48"/>
      <c r="I26" s="76">
        <f t="shared" si="0"/>
        <v>0</v>
      </c>
      <c r="J26" s="5"/>
      <c r="K26" s="5"/>
      <c r="L26" s="5"/>
      <c r="M26" s="5"/>
      <c r="N26" s="5"/>
      <c r="O26" s="5"/>
    </row>
    <row r="27" spans="1:15" s="72" customFormat="1">
      <c r="A27" s="139"/>
      <c r="B27" s="139"/>
      <c r="C27" s="139"/>
      <c r="D27" s="139"/>
      <c r="E27" s="67"/>
      <c r="F27" s="31"/>
      <c r="G27" s="75"/>
      <c r="H27" s="48"/>
      <c r="I27" s="76">
        <f t="shared" si="0"/>
        <v>0</v>
      </c>
      <c r="J27" s="5"/>
      <c r="K27" s="5"/>
      <c r="L27" s="5"/>
      <c r="M27" s="5"/>
      <c r="N27" s="5"/>
      <c r="O27" s="5"/>
    </row>
    <row r="28" spans="1:15" s="72" customFormat="1">
      <c r="A28" s="139"/>
      <c r="B28" s="139"/>
      <c r="C28" s="139"/>
      <c r="D28" s="139"/>
      <c r="E28" s="67"/>
      <c r="F28" s="31"/>
      <c r="G28" s="75"/>
      <c r="H28" s="48"/>
      <c r="I28" s="76">
        <f t="shared" si="0"/>
        <v>0</v>
      </c>
      <c r="J28" s="5"/>
      <c r="K28" s="5"/>
      <c r="L28" s="5"/>
      <c r="M28" s="5"/>
      <c r="N28" s="5"/>
      <c r="O28" s="5"/>
    </row>
    <row r="29" spans="1:15" s="72" customFormat="1"/>
    <row r="30" spans="1:15" s="72" customFormat="1">
      <c r="G30" s="137" t="s">
        <v>91</v>
      </c>
      <c r="H30" s="137"/>
      <c r="I30" s="77">
        <v>0</v>
      </c>
    </row>
    <row r="31" spans="1:15" s="72" customFormat="1">
      <c r="G31" s="137" t="s">
        <v>92</v>
      </c>
      <c r="H31" s="137"/>
      <c r="I31" s="77">
        <f>-H7-H8</f>
        <v>0</v>
      </c>
    </row>
    <row r="32" spans="1:15" s="72" customFormat="1" ht="17.25" customHeight="1">
      <c r="G32" s="138" t="s">
        <v>93</v>
      </c>
      <c r="H32" s="138"/>
      <c r="I32" s="78">
        <f>+I30+I31</f>
        <v>0</v>
      </c>
    </row>
  </sheetData>
  <mergeCells count="27">
    <mergeCell ref="C1:I1"/>
    <mergeCell ref="C3:I3"/>
    <mergeCell ref="A6:G6"/>
    <mergeCell ref="B7:G7"/>
    <mergeCell ref="B8:G8"/>
    <mergeCell ref="A11:E11"/>
    <mergeCell ref="G11:I11"/>
    <mergeCell ref="A12:D12"/>
    <mergeCell ref="A13:D13"/>
    <mergeCell ref="A14:D14"/>
    <mergeCell ref="A15:D15"/>
    <mergeCell ref="A18:E18"/>
    <mergeCell ref="G18:I18"/>
    <mergeCell ref="A19:D19"/>
    <mergeCell ref="A16:D16"/>
    <mergeCell ref="A20:D20"/>
    <mergeCell ref="A24:D24"/>
    <mergeCell ref="A25:D25"/>
    <mergeCell ref="A26:D26"/>
    <mergeCell ref="A27:D27"/>
    <mergeCell ref="G31:H31"/>
    <mergeCell ref="G32:H32"/>
    <mergeCell ref="A21:D21"/>
    <mergeCell ref="A22:D22"/>
    <mergeCell ref="A23:D23"/>
    <mergeCell ref="A28:D28"/>
    <mergeCell ref="G30:H30"/>
  </mergeCells>
  <phoneticPr fontId="33" type="noConversion"/>
  <printOptions horizontalCentered="1"/>
  <pageMargins left="0.59027777777777801" right="0.59027777777777801" top="0.59027777777777801" bottom="0.59097222222222201" header="0.511811023622047" footer="0"/>
  <pageSetup paperSize="9" orientation="landscape" horizontalDpi="300" verticalDpi="300"/>
  <headerFooter differentFirst="1">
    <firstFooter>&amp;C&amp;"Times New Roman,Normal"&amp;12&amp;Kffffff&amp;A</first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"/>
  <sheetViews>
    <sheetView showGridLines="0" zoomScaleNormal="100" workbookViewId="0">
      <selection activeCell="D28" sqref="D28"/>
    </sheetView>
  </sheetViews>
  <sheetFormatPr baseColWidth="10" defaultColWidth="13.42578125" defaultRowHeight="17.25"/>
  <cols>
    <col min="1" max="1" width="15.42578125" style="1" customWidth="1"/>
    <col min="2" max="2" width="15.5703125" style="1" customWidth="1"/>
    <col min="3" max="3" width="36.85546875" style="1" customWidth="1"/>
    <col min="4" max="4" width="26.28515625" style="1" customWidth="1"/>
    <col min="5" max="5" width="21.7109375" style="1" customWidth="1"/>
    <col min="6" max="16384" width="13.42578125" style="1"/>
  </cols>
  <sheetData>
    <row r="1" spans="1:6" ht="26.25" customHeight="1">
      <c r="C1" s="103" t="s">
        <v>0</v>
      </c>
      <c r="D1" s="103"/>
      <c r="E1" s="103"/>
    </row>
    <row r="2" spans="1:6" ht="7.5" customHeight="1">
      <c r="C2" s="27"/>
      <c r="D2" s="27"/>
      <c r="E2" s="27"/>
    </row>
    <row r="3" spans="1:6" ht="18" customHeight="1">
      <c r="C3" s="104" t="s">
        <v>231</v>
      </c>
      <c r="D3" s="104"/>
      <c r="E3" s="104"/>
    </row>
    <row r="4" spans="1:6" s="72" customFormat="1">
      <c r="A4" s="58"/>
      <c r="B4" s="58"/>
      <c r="C4" s="58"/>
      <c r="D4" s="58"/>
      <c r="E4" s="58"/>
      <c r="F4" s="5"/>
    </row>
    <row r="5" spans="1:6" s="72" customFormat="1" ht="17.25" customHeight="1">
      <c r="A5" s="105" t="s">
        <v>207</v>
      </c>
      <c r="B5" s="105"/>
      <c r="C5" s="106"/>
      <c r="D5" s="106"/>
      <c r="E5" s="70"/>
      <c r="F5" s="5"/>
    </row>
    <row r="6" spans="1:6" s="72" customFormat="1" ht="17.25" customHeight="1">
      <c r="A6" s="105" t="s">
        <v>208</v>
      </c>
      <c r="B6" s="105"/>
      <c r="C6" s="79"/>
      <c r="D6" s="80"/>
      <c r="E6" s="70"/>
      <c r="F6" s="5"/>
    </row>
    <row r="7" spans="1:6" s="72" customFormat="1">
      <c r="A7" s="70"/>
      <c r="B7" s="70"/>
      <c r="C7" s="70"/>
      <c r="D7" s="70"/>
      <c r="E7" s="70"/>
      <c r="F7" s="5"/>
    </row>
    <row r="8" spans="1:6" s="72" customFormat="1" ht="17.25" customHeight="1">
      <c r="A8" s="100" t="s">
        <v>209</v>
      </c>
      <c r="B8" s="100"/>
      <c r="C8" s="100"/>
      <c r="D8" s="100"/>
      <c r="E8" s="100"/>
    </row>
    <row r="9" spans="1:6" s="72" customFormat="1" ht="17.25" customHeight="1">
      <c r="A9" s="81" t="s">
        <v>210</v>
      </c>
      <c r="B9" s="81" t="s">
        <v>211</v>
      </c>
      <c r="C9" s="101" t="s">
        <v>35</v>
      </c>
      <c r="D9" s="101"/>
      <c r="E9" s="82" t="s">
        <v>92</v>
      </c>
    </row>
    <row r="10" spans="1:6" s="72" customFormat="1" ht="17.25" customHeight="1">
      <c r="A10" s="102">
        <v>162</v>
      </c>
      <c r="B10" s="84">
        <v>2</v>
      </c>
      <c r="C10" s="97" t="s">
        <v>212</v>
      </c>
      <c r="D10" s="97"/>
      <c r="E10" s="85">
        <f>+RECOLLIDA!I89</f>
        <v>0</v>
      </c>
    </row>
    <row r="11" spans="1:6" s="72" customFormat="1" ht="17.25" customHeight="1">
      <c r="A11" s="102"/>
      <c r="B11" s="84">
        <v>2</v>
      </c>
      <c r="C11" s="97" t="s">
        <v>213</v>
      </c>
      <c r="D11" s="97"/>
      <c r="E11" s="85">
        <f>+DEIXALLERIA!I55+COMPOSTATGE!I39+CAMPANYES!I21+'ALTRES DESPESES'!I31</f>
        <v>0</v>
      </c>
    </row>
    <row r="12" spans="1:6" s="72" customFormat="1" ht="17.25" customHeight="1">
      <c r="A12" s="102"/>
      <c r="B12" s="84">
        <v>2</v>
      </c>
      <c r="C12" s="97" t="s">
        <v>214</v>
      </c>
      <c r="D12" s="97"/>
      <c r="E12" s="85">
        <f>+TRACTAMENT!I57</f>
        <v>0</v>
      </c>
    </row>
    <row r="13" spans="1:6" s="72" customFormat="1" ht="17.25" customHeight="1">
      <c r="A13" s="98" t="s">
        <v>215</v>
      </c>
      <c r="B13" s="98"/>
      <c r="C13" s="98"/>
      <c r="D13" s="98"/>
      <c r="E13" s="86">
        <f>SUM(E10:E12)</f>
        <v>0</v>
      </c>
    </row>
    <row r="14" spans="1:6" s="72" customFormat="1">
      <c r="A14" s="87"/>
      <c r="B14" s="87"/>
      <c r="C14" s="99" t="s">
        <v>216</v>
      </c>
      <c r="D14" s="99"/>
      <c r="E14" s="88" t="e">
        <f>+E13/C6</f>
        <v>#DIV/0!</v>
      </c>
    </row>
    <row r="15" spans="1:6" s="72" customFormat="1">
      <c r="A15" s="54"/>
      <c r="B15" s="54"/>
      <c r="C15" s="54"/>
      <c r="D15" s="54"/>
      <c r="E15" s="54"/>
    </row>
    <row r="16" spans="1:6" s="72" customFormat="1" ht="17.25" customHeight="1">
      <c r="A16" s="100" t="s">
        <v>217</v>
      </c>
      <c r="B16" s="100"/>
      <c r="C16" s="100"/>
      <c r="D16" s="100"/>
      <c r="E16" s="100"/>
    </row>
    <row r="17" spans="1:6" s="72" customFormat="1" ht="17.25" customHeight="1">
      <c r="A17" s="81" t="s">
        <v>210</v>
      </c>
      <c r="B17" s="81" t="s">
        <v>211</v>
      </c>
      <c r="C17" s="101" t="s">
        <v>35</v>
      </c>
      <c r="D17" s="101"/>
      <c r="E17" s="82" t="s">
        <v>91</v>
      </c>
    </row>
    <row r="18" spans="1:6" s="72" customFormat="1" ht="17.25" customHeight="1">
      <c r="A18" s="83">
        <v>30</v>
      </c>
      <c r="B18" s="84">
        <v>3</v>
      </c>
      <c r="C18" s="97" t="s">
        <v>218</v>
      </c>
      <c r="D18" s="97"/>
      <c r="E18" s="89"/>
    </row>
    <row r="19" spans="1:6" s="72" customFormat="1" ht="17.25" customHeight="1">
      <c r="A19" s="83">
        <v>46</v>
      </c>
      <c r="B19" s="84">
        <v>4</v>
      </c>
      <c r="C19" s="97" t="s">
        <v>219</v>
      </c>
      <c r="D19" s="97"/>
      <c r="E19" s="85">
        <f>+RECOLLIDA!I88+TRACTAMENT!I56+DEIXALLERIA!I54+COMPOSTATGE!I38+CAMPANYES!I20</f>
        <v>0</v>
      </c>
    </row>
    <row r="20" spans="1:6" s="72" customFormat="1" ht="17.25" customHeight="1">
      <c r="A20" s="83">
        <v>46</v>
      </c>
      <c r="B20" s="84">
        <v>4</v>
      </c>
      <c r="C20" s="97" t="s">
        <v>220</v>
      </c>
      <c r="D20" s="97"/>
      <c r="E20" s="89"/>
      <c r="F20" s="5"/>
    </row>
    <row r="21" spans="1:6" s="72" customFormat="1" ht="17.25" customHeight="1">
      <c r="A21" s="98" t="s">
        <v>221</v>
      </c>
      <c r="B21" s="98"/>
      <c r="C21" s="98"/>
      <c r="D21" s="98"/>
      <c r="E21" s="86">
        <f>SUM(E18:E20)</f>
        <v>0</v>
      </c>
      <c r="F21" s="5"/>
    </row>
    <row r="22" spans="1:6" s="72" customFormat="1">
      <c r="A22" s="58"/>
      <c r="B22" s="58"/>
      <c r="C22" s="58"/>
      <c r="D22" s="58"/>
      <c r="E22" s="58"/>
      <c r="F22" s="5"/>
    </row>
    <row r="23" spans="1:6" s="72" customFormat="1">
      <c r="A23" s="58"/>
      <c r="B23" s="58"/>
      <c r="C23" s="58"/>
      <c r="D23" s="58"/>
      <c r="E23" s="58"/>
      <c r="F23" s="5"/>
    </row>
    <row r="24" spans="1:6" s="72" customFormat="1">
      <c r="A24" s="54"/>
      <c r="B24" s="1">
        <f>-RECOLLIDA!I90</f>
        <v>0</v>
      </c>
      <c r="C24" s="1" t="s">
        <v>222</v>
      </c>
      <c r="D24" s="90" t="s">
        <v>217</v>
      </c>
      <c r="E24" s="86">
        <f>+E21</f>
        <v>0</v>
      </c>
    </row>
    <row r="25" spans="1:6" s="72" customFormat="1">
      <c r="A25" s="54"/>
      <c r="B25" s="1">
        <f>-TRACTAMENT!I58</f>
        <v>0</v>
      </c>
      <c r="C25" s="1" t="s">
        <v>223</v>
      </c>
      <c r="D25" s="90" t="s">
        <v>209</v>
      </c>
      <c r="E25" s="86">
        <f>+E13</f>
        <v>0</v>
      </c>
    </row>
    <row r="26" spans="1:6" s="72" customFormat="1">
      <c r="A26" s="54"/>
      <c r="B26" s="1">
        <f>-DEIXALLERIA!I56</f>
        <v>0</v>
      </c>
      <c r="C26" s="1" t="s">
        <v>224</v>
      </c>
      <c r="D26" s="91" t="s">
        <v>225</v>
      </c>
      <c r="E26" s="92">
        <f>+E24+E25</f>
        <v>0</v>
      </c>
    </row>
    <row r="27" spans="1:6">
      <c r="B27" s="1">
        <f>-COMPOSTATGE!I40</f>
        <v>0</v>
      </c>
      <c r="C27" s="1" t="s">
        <v>226</v>
      </c>
    </row>
    <row r="28" spans="1:6">
      <c r="B28" s="1">
        <f>-CAMPANYES!I22</f>
        <v>0</v>
      </c>
      <c r="C28" s="1" t="s">
        <v>227</v>
      </c>
    </row>
    <row r="29" spans="1:6">
      <c r="B29" s="1">
        <f>-'ALTRES DESPESES'!I32</f>
        <v>0</v>
      </c>
      <c r="C29" s="1" t="s">
        <v>169</v>
      </c>
    </row>
  </sheetData>
  <mergeCells count="19">
    <mergeCell ref="C1:E1"/>
    <mergeCell ref="C3:E3"/>
    <mergeCell ref="A5:B5"/>
    <mergeCell ref="C5:D5"/>
    <mergeCell ref="A6:B6"/>
    <mergeCell ref="A8:E8"/>
    <mergeCell ref="C9:D9"/>
    <mergeCell ref="A10:A12"/>
    <mergeCell ref="C10:D10"/>
    <mergeCell ref="C11:D11"/>
    <mergeCell ref="C12:D12"/>
    <mergeCell ref="C19:D19"/>
    <mergeCell ref="C20:D20"/>
    <mergeCell ref="A21:D21"/>
    <mergeCell ref="A13:D13"/>
    <mergeCell ref="C14:D14"/>
    <mergeCell ref="A16:E16"/>
    <mergeCell ref="C17:D17"/>
    <mergeCell ref="C18:D18"/>
  </mergeCells>
  <printOptions horizontalCentered="1"/>
  <pageMargins left="0.59027777777777801" right="0.59027777777777801" top="0.59097222222222201" bottom="0.59027777777777801" header="0" footer="0.511811023622047"/>
  <pageSetup paperSize="9" orientation="landscape" horizontalDpi="300" verticalDpi="300"/>
  <headerFooter differentFirst="1">
    <firstHeader>&amp;C&amp;"Times New Roman,Normal"&amp;12&amp;Kffffff&amp;A</first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INTRODUCCIÓ</vt:lpstr>
      <vt:lpstr>RECOLLIDA</vt:lpstr>
      <vt:lpstr>TRACTAMENT</vt:lpstr>
      <vt:lpstr>DEIXALLERIA</vt:lpstr>
      <vt:lpstr>COMPOSTATGE</vt:lpstr>
      <vt:lpstr>CAMPANYES</vt:lpstr>
      <vt:lpstr>ALTRES DESPESES</vt:lpstr>
      <vt:lpstr>PRESSUPOST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Marc Portella</cp:lastModifiedBy>
  <cp:revision>180</cp:revision>
  <cp:lastPrinted>2024-08-28T13:22:31Z</cp:lastPrinted>
  <dcterms:created xsi:type="dcterms:W3CDTF">2021-08-06T07:09:21Z</dcterms:created>
  <dcterms:modified xsi:type="dcterms:W3CDTF">2026-08-28T07:11:55Z</dcterms:modified>
  <dc:language>ca-ES</dc:language>
</cp:coreProperties>
</file>