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X:\mediambient\PLANS RESIDUS\Calculadora_pressupost_municipal\"/>
    </mc:Choice>
  </mc:AlternateContent>
  <xr:revisionPtr revIDLastSave="0" documentId="13_ncr:1_{A34A3B5E-9C59-43ED-A585-267077E38C20}" xr6:coauthVersionLast="47" xr6:coauthVersionMax="47" xr10:uidLastSave="{00000000-0000-0000-0000-000000000000}"/>
  <bookViews>
    <workbookView xWindow="-28920" yWindow="-120" windowWidth="29040" windowHeight="15720" tabRatio="644" activeTab="7" xr2:uid="{00000000-000D-0000-FFFF-FFFF00000000}"/>
  </bookViews>
  <sheets>
    <sheet name="INTRODUCCIÓ" sheetId="1" r:id="rId1"/>
    <sheet name="RECOLLIDA" sheetId="2" r:id="rId2"/>
    <sheet name="TRACTAMENT" sheetId="3" r:id="rId3"/>
    <sheet name="DEIXALLERIA" sheetId="4" r:id="rId4"/>
    <sheet name="COMPOSTATGE" sheetId="5" r:id="rId5"/>
    <sheet name="CAMPANYES" sheetId="6" r:id="rId6"/>
    <sheet name="ALTRES DESPESES" sheetId="7" r:id="rId7"/>
    <sheet name="PRESSUPOST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1" i="7" l="1"/>
  <c r="H8" i="7"/>
  <c r="I23" i="7"/>
  <c r="I24" i="7"/>
  <c r="I25" i="7"/>
  <c r="I26" i="7"/>
  <c r="I27" i="7"/>
  <c r="I28" i="7"/>
  <c r="H77" i="2"/>
  <c r="H76" i="2"/>
  <c r="I74" i="2"/>
  <c r="I41" i="2"/>
  <c r="I42" i="2"/>
  <c r="I43" i="2"/>
  <c r="I44" i="2"/>
  <c r="I21" i="2"/>
  <c r="H15" i="2"/>
  <c r="I84" i="2"/>
  <c r="I85" i="2"/>
  <c r="I86" i="2"/>
  <c r="I87" i="2"/>
  <c r="I88" i="2"/>
  <c r="I89" i="2"/>
  <c r="I20" i="7"/>
  <c r="I19" i="7"/>
  <c r="I22" i="7"/>
  <c r="I21" i="7"/>
  <c r="I15" i="7"/>
  <c r="I14" i="7"/>
  <c r="I13" i="7"/>
  <c r="I19" i="6"/>
  <c r="H8" i="6" s="1"/>
  <c r="I15" i="6"/>
  <c r="I14" i="6"/>
  <c r="I13" i="6"/>
  <c r="I35" i="5"/>
  <c r="I34" i="5"/>
  <c r="I33" i="5"/>
  <c r="I32" i="5"/>
  <c r="H10" i="5" s="1"/>
  <c r="I37" i="5" s="1"/>
  <c r="I28" i="5"/>
  <c r="H9" i="5" s="1"/>
  <c r="I24" i="5"/>
  <c r="I23" i="5"/>
  <c r="H8" i="5" s="1"/>
  <c r="I19" i="5"/>
  <c r="I18" i="5"/>
  <c r="I17" i="5"/>
  <c r="I16" i="5"/>
  <c r="I53" i="4"/>
  <c r="I52" i="4"/>
  <c r="I51" i="4"/>
  <c r="I50" i="4"/>
  <c r="I49" i="4"/>
  <c r="I48" i="4"/>
  <c r="I47" i="4"/>
  <c r="I46" i="4"/>
  <c r="I42" i="4"/>
  <c r="I41" i="4"/>
  <c r="I40" i="4"/>
  <c r="I39" i="4"/>
  <c r="I34" i="4"/>
  <c r="I33" i="4"/>
  <c r="H9" i="4" s="1"/>
  <c r="I55" i="4" s="1"/>
  <c r="I29" i="4"/>
  <c r="I28" i="4"/>
  <c r="I24" i="4"/>
  <c r="I23" i="4"/>
  <c r="I22" i="4"/>
  <c r="I21" i="4"/>
  <c r="I20" i="4"/>
  <c r="I19" i="4"/>
  <c r="I18" i="4"/>
  <c r="I17" i="4"/>
  <c r="I16" i="4"/>
  <c r="H8" i="4"/>
  <c r="H47" i="3"/>
  <c r="I47" i="3" s="1"/>
  <c r="H46" i="3"/>
  <c r="I46" i="3" s="1"/>
  <c r="H11" i="3" s="1"/>
  <c r="I50" i="3" s="1"/>
  <c r="I42" i="3"/>
  <c r="I38" i="3"/>
  <c r="I37" i="3"/>
  <c r="I36" i="3"/>
  <c r="H9" i="3" s="1"/>
  <c r="I31" i="3"/>
  <c r="H31" i="3"/>
  <c r="H30" i="3"/>
  <c r="I30" i="3" s="1"/>
  <c r="H29" i="3"/>
  <c r="I29" i="3" s="1"/>
  <c r="H8" i="3" s="1"/>
  <c r="I28" i="3"/>
  <c r="H28" i="3"/>
  <c r="I24" i="3"/>
  <c r="I23" i="3"/>
  <c r="I22" i="3"/>
  <c r="I21" i="3"/>
  <c r="I20" i="3"/>
  <c r="I19" i="3"/>
  <c r="I18" i="3"/>
  <c r="I17" i="3"/>
  <c r="I16" i="3"/>
  <c r="H10" i="3"/>
  <c r="I83" i="2"/>
  <c r="I78" i="2"/>
  <c r="I77" i="2"/>
  <c r="I76" i="2"/>
  <c r="I75" i="2"/>
  <c r="I69" i="2"/>
  <c r="I68" i="2"/>
  <c r="I67" i="2"/>
  <c r="I66" i="2"/>
  <c r="I65" i="2"/>
  <c r="H13" i="2" s="1"/>
  <c r="I64" i="2"/>
  <c r="I58" i="2"/>
  <c r="H57" i="2"/>
  <c r="I57" i="2" s="1"/>
  <c r="H56" i="2"/>
  <c r="I56" i="2" s="1"/>
  <c r="H55" i="2"/>
  <c r="I55" i="2" s="1"/>
  <c r="H54" i="2"/>
  <c r="I54" i="2" s="1"/>
  <c r="I50" i="2"/>
  <c r="I49" i="2"/>
  <c r="I48" i="2"/>
  <c r="H11" i="2" s="1"/>
  <c r="I40" i="2"/>
  <c r="I36" i="2"/>
  <c r="I35" i="2"/>
  <c r="I34" i="2"/>
  <c r="I33" i="2"/>
  <c r="I29" i="2"/>
  <c r="I28" i="2"/>
  <c r="I27" i="2"/>
  <c r="I26" i="2"/>
  <c r="H8" i="2" s="1"/>
  <c r="I22" i="2"/>
  <c r="I20" i="2"/>
  <c r="H7" i="7" l="1"/>
  <c r="H12" i="2"/>
  <c r="I91" i="2" s="1"/>
  <c r="H10" i="2"/>
  <c r="H7" i="6"/>
  <c r="I22" i="6" s="1"/>
  <c r="I23" i="6" s="1"/>
  <c r="B28" i="8" s="1"/>
  <c r="H11" i="4"/>
  <c r="I56" i="4" s="1"/>
  <c r="H10" i="4"/>
  <c r="H7" i="4"/>
  <c r="H7" i="5"/>
  <c r="I38" i="5" s="1"/>
  <c r="I39" i="5" s="1"/>
  <c r="B27" i="8" s="1"/>
  <c r="H14" i="2"/>
  <c r="H9" i="2"/>
  <c r="H7" i="2"/>
  <c r="H7" i="3"/>
  <c r="I51" i="3" s="1"/>
  <c r="E12" i="8" s="1"/>
  <c r="E19" i="8"/>
  <c r="E21" i="8" s="1"/>
  <c r="E24" i="8" s="1"/>
  <c r="I32" i="7" l="1"/>
  <c r="B29" i="8" s="1"/>
  <c r="E11" i="8"/>
  <c r="I92" i="2"/>
  <c r="E10" i="8" s="1"/>
  <c r="I57" i="4"/>
  <c r="B26" i="8" s="1"/>
  <c r="I52" i="3"/>
  <c r="B25" i="8" s="1"/>
  <c r="E13" i="8" l="1"/>
  <c r="E14" i="8" s="1"/>
  <c r="I93" i="2"/>
  <c r="B24" i="8" s="1"/>
  <c r="E25" i="8" l="1"/>
  <c r="E26" i="8" s="1"/>
</calcChain>
</file>

<file path=xl/sharedStrings.xml><?xml version="1.0" encoding="utf-8"?>
<sst xmlns="http://schemas.openxmlformats.org/spreadsheetml/2006/main" count="510" uniqueCount="267">
  <si>
    <t>PRESSUPOST DE GESTIÓ DELS RESIDUS MUNICIPALS</t>
  </si>
  <si>
    <t>Per a calcular  el pressupost municipal per a la gestió de residus cal tenir en compte:</t>
  </si>
  <si>
    <t>La recollida de residus fora de la deixalleria</t>
  </si>
  <si>
    <t>El tractament dels residus mitjançant gestors autoritzats</t>
  </si>
  <si>
    <t>La gestió de la deixalleria (si escau)</t>
  </si>
  <si>
    <t>La gestió dels compostadors casolans i comunitaris (si escau)</t>
  </si>
  <si>
    <t>Les campanyes de comunicació per millorar la recollida selectiva</t>
  </si>
  <si>
    <t>Altres conceptes que gestiona l'ajuntament de forma directa</t>
  </si>
  <si>
    <t>L'ajuntament ha d'omplir les caselles en groc de cada fulla amb les dades del municipi.</t>
  </si>
  <si>
    <r>
      <rPr>
        <sz val="11"/>
        <color rgb="FF000000"/>
        <rFont val="Century Gothic (Cuerpo)"/>
        <charset val="1"/>
      </rPr>
      <t xml:space="preserve">INSTRUCCIONS:
En aquesta plantilla hi trobareu una metodologia general per a calcular el pressupost per a la gestió dels residus municipals del vostre municipi. A partir de l'any 2025 la taxa de residus ha de cobrir el 100% de la despesa de la gestió dels residus municipals, d'acord amb la Llei 7/2022, de 8 d'abril, de residus i sòls contaminats per a una economia circular.
No cal omplir tots els camps, només aquells que corresponguin als serveis prestats al vostre municipi. Si necessiteu dades sobre el nombre de contenidors i/o quantitats de residus de l'any anterior, les podeu consultar al web de l'àrea de medi ambient (https://mediambient-altemporda.org/) o al vostre espai de la nostra extranet (https://meuespai.mediambient-altemporda.org/Login.aspx).
</t>
    </r>
    <r>
      <rPr>
        <b/>
        <sz val="11"/>
        <color rgb="FF000000"/>
        <rFont val="Century Gothic (Cuerpo)"/>
        <charset val="1"/>
      </rPr>
      <t xml:space="preserve">Les tarifes dels serveis prestats pel Consell Comarcal ja es troben incloses a cada fulla. En el cas de serveis específics del Consell Comarcal o de serveis contractats directament per l'ajuntament, els hi podeu posar amb les dades de facturació de l’any anterior.
</t>
    </r>
    <r>
      <rPr>
        <sz val="11"/>
        <color rgb="FF000000"/>
        <rFont val="Century Gothic (Cuerpo)"/>
        <charset val="1"/>
      </rPr>
      <t xml:space="preserve">
Les tarifes dels retorns de cànon gestionats per l’Agència de Residus de Catalunya són estimats, atès que s’aprovaran durant l’any 2025.</t>
    </r>
  </si>
  <si>
    <t>Acrònims emprats:</t>
  </si>
  <si>
    <t>CTR</t>
  </si>
  <si>
    <t>Centre de Tractament de Residus de l'Alt Empordà (Pedret i Marzà)</t>
  </si>
  <si>
    <t>FORM</t>
  </si>
  <si>
    <t>Fracció Orgànica dels Residus Municipals</t>
  </si>
  <si>
    <t>SCRAP</t>
  </si>
  <si>
    <t>Sistema Col·lectiu de Responsabilitat Ampliada del Productor (regulat a la Ley 22/2011): Ecoembes, OFIRAEE, etc.</t>
  </si>
  <si>
    <t>ARC</t>
  </si>
  <si>
    <t>Agència de Residus de Catalunya</t>
  </si>
  <si>
    <t>CCAE</t>
  </si>
  <si>
    <t>Consell Comarcal de l'Alt Empordà</t>
  </si>
  <si>
    <t>Càrrega posterior</t>
  </si>
  <si>
    <t>Sistema de recollida de contenidors amb rodes</t>
  </si>
  <si>
    <t>Càrrega bilateral</t>
  </si>
  <si>
    <t>Sistema de recollida de contenidors tipus Easy o similar</t>
  </si>
  <si>
    <t>1. Recollida de residus</t>
  </si>
  <si>
    <t>DEFINICIÓ DELS SERVEIS/ COSTOS UNITARIS</t>
  </si>
  <si>
    <t>Import</t>
  </si>
  <si>
    <t>Recollida de la fracció resta i voluminosos</t>
  </si>
  <si>
    <t>Recollida selectiva (paper, vidre i envasos)</t>
  </si>
  <si>
    <t>Recollida de FORM</t>
  </si>
  <si>
    <t>Recollida de poda fora de la deixalleria</t>
  </si>
  <si>
    <t>Recollida de residus comercials</t>
  </si>
  <si>
    <t>Retorn econòmic per la recollida de residus</t>
  </si>
  <si>
    <t>Neteja de contenidors</t>
  </si>
  <si>
    <t>Seguiment dels serveis</t>
  </si>
  <si>
    <t>Serveis complementaris</t>
  </si>
  <si>
    <t>1. Recollida de resta i voluminosos</t>
  </si>
  <si>
    <t>Càlcul de despeses</t>
  </si>
  <si>
    <t>Concepte</t>
  </si>
  <si>
    <t>Preu unitari</t>
  </si>
  <si>
    <t>Unitats</t>
  </si>
  <si>
    <t>Quantitat</t>
  </si>
  <si>
    <t>Cost</t>
  </si>
  <si>
    <t>Recollida porta a porta de resta</t>
  </si>
  <si>
    <t>Recollida de resta en contenidors</t>
  </si>
  <si>
    <t>2. Recollida selectiva</t>
  </si>
  <si>
    <t>Fracció Paper-cartró</t>
  </si>
  <si>
    <t>tona</t>
  </si>
  <si>
    <t>Fracció Vidre</t>
  </si>
  <si>
    <t>Fracció Envasos</t>
  </si>
  <si>
    <t>Finançament anual de contenidors de selectiva</t>
  </si>
  <si>
    <t>contenidor</t>
  </si>
  <si>
    <t>3. Recollida d’orgànica</t>
  </si>
  <si>
    <t>Recollida porta a porta d’orgànica</t>
  </si>
  <si>
    <t>anual</t>
  </si>
  <si>
    <t>Recollida de contenidors de càrrega bilateral</t>
  </si>
  <si>
    <t>contenidor buidat</t>
  </si>
  <si>
    <t>Recollida de contenidors de càrrega posterior</t>
  </si>
  <si>
    <t>Finançament anual de contenidors de FORM</t>
  </si>
  <si>
    <t>4. Recollida de poda fora de la deixalleria</t>
  </si>
  <si>
    <t>Recollida en punts específics i delimitats</t>
  </si>
  <si>
    <t>Recollida de caixa gran</t>
  </si>
  <si>
    <t>Recollida en un punt d’apilament</t>
  </si>
  <si>
    <t>Recollida porta a porta</t>
  </si>
  <si>
    <t>Recollida en contenidors exclusius al carrer</t>
  </si>
  <si>
    <t>5. Recollida de resdius comercials</t>
  </si>
  <si>
    <t>Recollida porta a porta de cartró</t>
  </si>
  <si>
    <t>establiment</t>
  </si>
  <si>
    <t>Recollida en un punt d’acumulació de cartró</t>
  </si>
  <si>
    <t>recollida</t>
  </si>
  <si>
    <t>Recollida porta a porta d'orgànica</t>
  </si>
  <si>
    <t>Retorn venda Paper-cartró (CCAE)*</t>
  </si>
  <si>
    <t>Retorn SCRAP Vidre (CCAE)*</t>
  </si>
  <si>
    <t>Retorn SCRAP Envasos (CCAE)*</t>
  </si>
  <si>
    <t>Retorn de cànon per recollida de FORM (ARC)**</t>
  </si>
  <si>
    <t>tona recollida</t>
  </si>
  <si>
    <t>Retorn de cànon per recollida de tèxtil (ARC)</t>
  </si>
  <si>
    <t>**El preu unitari és variable en funció dels impròpis i del tipus de municipi (determinat a la Guia retorn de cànon de l'ARC)</t>
  </si>
  <si>
    <t>7. Neteja de contenidors</t>
  </si>
  <si>
    <t>Fracció</t>
  </si>
  <si>
    <t>*Núm. neteges anuals</t>
  </si>
  <si>
    <t>Núm. contenidors</t>
  </si>
  <si>
    <t>Fracció Resta</t>
  </si>
  <si>
    <t>Fracció FORM de càrrega bilateral</t>
  </si>
  <si>
    <t>Fracció FORM de càrrega posterior</t>
  </si>
  <si>
    <t>*Segons cada contracte de serveis.</t>
  </si>
  <si>
    <t>8. Seguiment dels serveis</t>
  </si>
  <si>
    <t>habitant</t>
  </si>
  <si>
    <t>Recollida de FORM en contenidors</t>
  </si>
  <si>
    <t>*Recollida porta a porta comercial</t>
  </si>
  <si>
    <t>9. Serveis complementaris</t>
  </si>
  <si>
    <t>Unitat</t>
  </si>
  <si>
    <t>Subministrament de contenidors de càrrega superior iglú</t>
  </si>
  <si>
    <t>Subministrament de contenidors de càrrega lateral</t>
  </si>
  <si>
    <t>Subministrament de bujols de 120 lt amb clau</t>
  </si>
  <si>
    <t>bujol</t>
  </si>
  <si>
    <t>Contenidors temporals per festes i actes</t>
  </si>
  <si>
    <t>per acte</t>
  </si>
  <si>
    <t>Altres serveis municipals (vigilància, manteniment tancats, etc)</t>
  </si>
  <si>
    <t>Ingressos</t>
  </si>
  <si>
    <t>Despeses</t>
  </si>
  <si>
    <t>Despesa total</t>
  </si>
  <si>
    <t>2. Tractament de residus</t>
  </si>
  <si>
    <t>Tractament dels residus en el Centre de Tractament de Residus (CTR) de l’Alt Empordà gestionat pel Consell Comarcal</t>
  </si>
  <si>
    <t>Taxa de residus gestionada per l’Agència de Residus de Catalunya (ARC)</t>
  </si>
  <si>
    <t>Tractament de la FORM en compostador comunitari</t>
  </si>
  <si>
    <t>Trituració de poda (d’origen municipal o domiciliari)</t>
  </si>
  <si>
    <t>Retorns econòmics del cànon de residus</t>
  </si>
  <si>
    <t>1. Tarifa regulada pel CCAE</t>
  </si>
  <si>
    <t>Segons instal·lació de tractament del CTR</t>
  </si>
  <si>
    <t>Quantitat (tones)</t>
  </si>
  <si>
    <t>Voluminosos i altres residus a abocador</t>
  </si>
  <si>
    <t>Voluminosos</t>
  </si>
  <si>
    <t>Planta de resta</t>
  </si>
  <si>
    <t>Resta</t>
  </si>
  <si>
    <t>Planta de compostatge:</t>
  </si>
  <si>
    <t>cost fix FORM</t>
  </si>
  <si>
    <t>cost variable FORM (impropis 0-5%)</t>
  </si>
  <si>
    <t xml:space="preserve">Segons informe de caracterització disponible al Meu Espai web del CCAE </t>
  </si>
  <si>
    <t>cost variable FORM (impropis 5-10%)</t>
  </si>
  <si>
    <t>cost variable FORM (impropis 10-15%)</t>
  </si>
  <si>
    <t>cost variable FORM (impropis 15-20%)</t>
  </si>
  <si>
    <t>Restes de jardineria</t>
  </si>
  <si>
    <t>Jardineria</t>
  </si>
  <si>
    <t>poda estructurant</t>
  </si>
  <si>
    <t>Poda</t>
  </si>
  <si>
    <t>2. Taxa regulada per l’ARC (no publicada: estimació)</t>
  </si>
  <si>
    <t>Impost de residus</t>
  </si>
  <si>
    <t>Fracció Resta* (IVA 10% inclòs)</t>
  </si>
  <si>
    <t>tones</t>
  </si>
  <si>
    <t>Fracció orgànica</t>
  </si>
  <si>
    <t>Residus voluminosos (IVA 10% inclòs)</t>
  </si>
  <si>
    <t>*Només s’aplica un 80% de la totalitat de la taxa (65,30 €/tona), corresponent al percentatge de rebuig de la planta de resta que realment té com a destí final l’abocador.</t>
  </si>
  <si>
    <t>3. Tractament de la FORM en compostador comunitari</t>
  </si>
  <si>
    <t>Despesa de manteniment, energia i reparacions</t>
  </si>
  <si>
    <t>Dedicació del personal municipal</t>
  </si>
  <si>
    <t>hora</t>
  </si>
  <si>
    <t>Material estructurant (pellet o serradures)</t>
  </si>
  <si>
    <t>4. Trituració de poda</t>
  </si>
  <si>
    <t>Servei extern de trituració</t>
  </si>
  <si>
    <t>5. Retorns econòmics (no publicats: estimació)</t>
  </si>
  <si>
    <t>*Retorn de impost per tractament de FORM</t>
  </si>
  <si>
    <t>Retorn de impost per tractament de poda estructurant al CTR</t>
  </si>
  <si>
    <t>*Import variable en funció del percentatge d’impropis de la FORM.</t>
  </si>
  <si>
    <t>3. Deixalleria o minideixalleria municipal(si escau)</t>
  </si>
  <si>
    <t>Gestió de residus (recollida i tractament)</t>
  </si>
  <si>
    <t>Recollida de residus (sense cost de tractament)</t>
  </si>
  <si>
    <t>Retorn dels SIG</t>
  </si>
  <si>
    <t>Seguiment del servei</t>
  </si>
  <si>
    <t>Manteniment de la deixalleria</t>
  </si>
  <si>
    <t>1. Gestió de residus (recollida i tractament)</t>
  </si>
  <si>
    <t>Gestió dels residus especials</t>
  </si>
  <si>
    <t>Gestió de pneumàtics</t>
  </si>
  <si>
    <t>Gestió de fusta</t>
  </si>
  <si>
    <t>Gestió de runa</t>
  </si>
  <si>
    <t>Gestió d’altres fraccions</t>
  </si>
  <si>
    <t>Manipulació en la recollida de residus especials mal classificats</t>
  </si>
  <si>
    <t>dia</t>
  </si>
  <si>
    <t>Lloguer de la biotrituradora del CCAE</t>
  </si>
  <si>
    <t>2. Recollida de residus</t>
  </si>
  <si>
    <t>Voluminosos en deixalleria</t>
  </si>
  <si>
    <t>Poda en deixalleria</t>
  </si>
  <si>
    <t>3. Retorn dels SCRAP (no publicat: estimació)</t>
  </si>
  <si>
    <t>Taifa unitària</t>
  </si>
  <si>
    <t>Retorn de cànon per residus especials</t>
  </si>
  <si>
    <t>Kg</t>
  </si>
  <si>
    <t>Retorn econòmic d’altres SIG (només per a municipis que no formen part de la Xarxa de deixalleries del CCAE*</t>
  </si>
  <si>
    <t>euros</t>
  </si>
  <si>
    <t>*Exemples SIG: piles, RAEE, etc</t>
  </si>
  <si>
    <t>4. Seguiment del servei</t>
  </si>
  <si>
    <t>Tarifa unitària</t>
  </si>
  <si>
    <t>Quota de la Xarxa de deixalleries del CCAE</t>
  </si>
  <si>
    <t>Nova impressió de targetes d’usuaris</t>
  </si>
  <si>
    <t xml:space="preserve"> per targeta</t>
  </si>
  <si>
    <t>Targeta bàsica i impressió de dades, per unitat</t>
  </si>
  <si>
    <t>Targeta bàsica, per unitat</t>
  </si>
  <si>
    <t>5. Manteniment de la deixalleria</t>
  </si>
  <si>
    <t>Actuacions preventives</t>
  </si>
  <si>
    <t>Actuacions correctives</t>
  </si>
  <si>
    <t>Vigilància i seguretat</t>
  </si>
  <si>
    <t>Subministrament d’elements d’emmagatzematge (big-bags i palets)</t>
  </si>
  <si>
    <t>unitat</t>
  </si>
  <si>
    <t>Material Equips de Protecció Individual (EPI)</t>
  </si>
  <si>
    <t>Cost de funcionament (electricitat, aigua...)</t>
  </si>
  <si>
    <t>Dedicació de personal</t>
  </si>
  <si>
    <t>Altres</t>
  </si>
  <si>
    <t>4. Servei comarcal de compostatge (si escau)</t>
  </si>
  <si>
    <t>Compostatge casolà</t>
  </si>
  <si>
    <t>Compostatge comunitari</t>
  </si>
  <si>
    <t>Compostatge comunitari mecanitzat</t>
  </si>
  <si>
    <t>Retorns econòmics</t>
  </si>
  <si>
    <t>1. Compostatge casolà</t>
  </si>
  <si>
    <t>Implantació nou compostador individual</t>
  </si>
  <si>
    <t>compostador</t>
  </si>
  <si>
    <t>Seguiment anual de compostador individual</t>
  </si>
  <si>
    <t>Tapa de compostador</t>
  </si>
  <si>
    <t>tapa</t>
  </si>
  <si>
    <t>Varilles del compostador</t>
  </si>
  <si>
    <t>varilla</t>
  </si>
  <si>
    <t>2. Compostatge comunitari</t>
  </si>
  <si>
    <t>Implantació nou compostador comunitari</t>
  </si>
  <si>
    <t>Seguiment anual de compostador comunitari</t>
  </si>
  <si>
    <t>3. Compostatge comunitari mecanitzat</t>
  </si>
  <si>
    <t>Implantació i seguiment tècnic</t>
  </si>
  <si>
    <t>4. Retorn econòmic (no publicat: estimació)</t>
  </si>
  <si>
    <t>Si la FORM no surt del municipi (gestió exclusiva mitjançant compostatge)</t>
  </si>
  <si>
    <t>compostador individual</t>
  </si>
  <si>
    <t>Si la FORM no surt del municipi (gestió exclusiva mitajançant compostatge)</t>
  </si>
  <si>
    <t>compostador comunitari</t>
  </si>
  <si>
    <t>Si es tracta la FORM a un gestor extern o al CTR (el compostatge és complementari)</t>
  </si>
  <si>
    <t>5. Campanyes de comunicació</t>
  </si>
  <si>
    <t>Campanya general de sensibilització</t>
  </si>
  <si>
    <t>Campanya per comerços</t>
  </si>
  <si>
    <t>1. Campanya general</t>
  </si>
  <si>
    <t>Campanya de sensibilització suplementària serveis amb contenidors</t>
  </si>
  <si>
    <t>per habitant</t>
  </si>
  <si>
    <t>Campanya de sensibilització suplementària serveis porta a porta</t>
  </si>
  <si>
    <t>Campanya suplementària mínima per municipis menys de 500 hab.</t>
  </si>
  <si>
    <t>per municipi</t>
  </si>
  <si>
    <t>2. Campanya per comerços</t>
  </si>
  <si>
    <t>Campanya informativa (no inclou el material)</t>
  </si>
  <si>
    <t>per establiment</t>
  </si>
  <si>
    <t>6. Altres serveis contractats per l'ajuntament</t>
  </si>
  <si>
    <t>Serveis contractats directament per l’ajuntament</t>
  </si>
  <si>
    <t>Altres despeses relacionades</t>
  </si>
  <si>
    <t>1. Serveis d’execució directa</t>
  </si>
  <si>
    <t>Recollides puntuals directes i/o extraordinàries</t>
  </si>
  <si>
    <t>Recollida de residus en parcs o zones de lleure</t>
  </si>
  <si>
    <t>Recollida i neteja d'abocaments incontrolats</t>
  </si>
  <si>
    <t>2. Altres despeses relacionades</t>
  </si>
  <si>
    <t>Municipi:</t>
  </si>
  <si>
    <t>Núm. habitants:</t>
  </si>
  <si>
    <t>Despeses previstes</t>
  </si>
  <si>
    <t>Programa</t>
  </si>
  <si>
    <t>Capítol</t>
  </si>
  <si>
    <t>Recollida de residus</t>
  </si>
  <si>
    <t>Gestió dels residus sòlids urbans</t>
  </si>
  <si>
    <t>Tractament dels residus</t>
  </si>
  <si>
    <t>DESPESES TOTAL</t>
  </si>
  <si>
    <t>Despesa per habitant:</t>
  </si>
  <si>
    <t>Ingressos previstos</t>
  </si>
  <si>
    <t>Taxa del servei de recollida d’escombraries</t>
  </si>
  <si>
    <t>Transferències corrents dels retorns econòmics</t>
  </si>
  <si>
    <t>Subvencions per a la gestió dels residus municipals</t>
  </si>
  <si>
    <t>INGRESSOS TOTAL</t>
  </si>
  <si>
    <t>Recollida</t>
  </si>
  <si>
    <t>Tractament</t>
  </si>
  <si>
    <t>Deixalleria</t>
  </si>
  <si>
    <t>Balanç econòmic</t>
  </si>
  <si>
    <t>Compostatge</t>
  </si>
  <si>
    <t>Campanyes</t>
  </si>
  <si>
    <t>PERÍODE 2026</t>
  </si>
  <si>
    <t>viatge</t>
  </si>
  <si>
    <t>Recollida de caixa de voluminosos</t>
  </si>
  <si>
    <t>dia de servei</t>
  </si>
  <si>
    <t>Quota anual dels contenidors tancats</t>
  </si>
  <si>
    <t>caixa 20 m2</t>
  </si>
  <si>
    <t>Amortització anual compra caixa voluminosos</t>
  </si>
  <si>
    <t>Lloguer mensual contenidor temporal selectiva</t>
  </si>
  <si>
    <t>*Si es realitza la recollida comercial de cartró, de FORM o ambdues: indicar la quantitat 1.</t>
  </si>
  <si>
    <t>Reparació de biotrituradora per mal ús</t>
  </si>
  <si>
    <t>Subministrament de contenidors de càrrega bilateral 3000 lt</t>
  </si>
  <si>
    <t>Subministrament de contenidors de 360 lt</t>
  </si>
  <si>
    <t>*El retorn econòmic dels SCRAP es bonifica en la factura del servei comarcal de recollida. Import variable aproximat.</t>
  </si>
  <si>
    <t>6. Retorn econòmic (no publicats: estimació)</t>
  </si>
  <si>
    <t>7. Pressupost anual exercici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</si>
</sst>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3];[Red]\-#,##0.00\ [$€-403]"/>
    <numFmt numFmtId="165" formatCode="#,##0.00&quot; €&quot;;[Red]\-#,##0.00&quot; €&quot;"/>
    <numFmt numFmtId="166" formatCode="_-* #,##0.00&quot; €&quot;_-;\-* #,##0.00&quot; €&quot;_-;_-* \-??&quot; €&quot;_-;_-@_-"/>
  </numFmts>
  <fonts count="34">
    <font>
      <sz val="10"/>
      <color theme="1"/>
      <name val="Arial"/>
      <family val="2"/>
      <charset val="1"/>
    </font>
    <font>
      <b/>
      <sz val="12"/>
      <color rgb="FFFFFFFF"/>
      <name val="Century Gothic"/>
      <family val="2"/>
      <charset val="1"/>
    </font>
    <font>
      <b/>
      <sz val="12"/>
      <color rgb="FF000000"/>
      <name val="Century Gothic"/>
      <family val="2"/>
      <charset val="1"/>
    </font>
    <font>
      <sz val="12"/>
      <color rgb="FFCC0000"/>
      <name val="Century Gothic"/>
      <family val="2"/>
      <charset val="1"/>
    </font>
    <font>
      <sz val="12"/>
      <color rgb="FF000000"/>
      <name val="Century Gothic"/>
      <family val="2"/>
      <charset val="1"/>
    </font>
    <font>
      <i/>
      <sz val="12"/>
      <color rgb="FF808080"/>
      <name val="Century Gothic"/>
      <family val="2"/>
      <charset val="1"/>
    </font>
    <font>
      <sz val="12"/>
      <color rgb="FF006600"/>
      <name val="Century Gothic"/>
      <family val="2"/>
      <charset val="1"/>
    </font>
    <font>
      <b/>
      <sz val="18"/>
      <color rgb="FF000000"/>
      <name val="Century Gothic"/>
      <family val="2"/>
      <charset val="1"/>
    </font>
    <font>
      <b/>
      <sz val="24"/>
      <color rgb="FF000000"/>
      <name val="Century Gothic"/>
      <family val="2"/>
      <charset val="1"/>
    </font>
    <font>
      <u/>
      <sz val="12"/>
      <color rgb="FF0000EE"/>
      <name val="Century Gothic"/>
      <family val="2"/>
      <charset val="1"/>
    </font>
    <font>
      <sz val="12"/>
      <color rgb="FF333333"/>
      <name val="Century Gothic"/>
      <family val="2"/>
      <charset val="1"/>
    </font>
    <font>
      <b/>
      <i/>
      <u/>
      <sz val="12"/>
      <color rgb="FF000000"/>
      <name val="Century Gothic"/>
      <family val="2"/>
      <charset val="1"/>
    </font>
    <font>
      <b/>
      <sz val="16"/>
      <color rgb="FFFFFFFF"/>
      <name val="Century Gothic1"/>
      <charset val="1"/>
    </font>
    <font>
      <b/>
      <u/>
      <sz val="20"/>
      <color rgb="FF000000"/>
      <name val="Century Gothic1"/>
      <charset val="1"/>
    </font>
    <font>
      <b/>
      <u/>
      <sz val="11"/>
      <color rgb="FF000000"/>
      <name val="Century Gothic"/>
      <family val="2"/>
      <charset val="1"/>
    </font>
    <font>
      <sz val="11"/>
      <color rgb="FF000000"/>
      <name val="Century Gothic"/>
      <family val="2"/>
      <charset val="1"/>
    </font>
    <font>
      <sz val="8"/>
      <color rgb="FF000000"/>
      <name val="Century Gothic"/>
      <family val="2"/>
      <charset val="1"/>
    </font>
    <font>
      <sz val="12"/>
      <color rgb="FFFFFFFF"/>
      <name val="Century Gothic"/>
      <family val="2"/>
      <charset val="1"/>
    </font>
    <font>
      <b/>
      <sz val="11"/>
      <color rgb="FF000000"/>
      <name val="Century Gothic"/>
      <family val="2"/>
      <charset val="1"/>
    </font>
    <font>
      <sz val="11"/>
      <color rgb="FF000000"/>
      <name val="Century Gothic (Cuerpo)"/>
      <charset val="1"/>
    </font>
    <font>
      <b/>
      <sz val="11"/>
      <color rgb="FF000000"/>
      <name val="Century Gothic (Cuerpo)"/>
      <charset val="1"/>
    </font>
    <font>
      <sz val="10"/>
      <color rgb="FF000000"/>
      <name val="Century Gothic"/>
      <family val="2"/>
      <charset val="1"/>
    </font>
    <font>
      <u/>
      <sz val="10"/>
      <color rgb="FF000000"/>
      <name val="Century Gothic"/>
      <family val="2"/>
      <charset val="1"/>
    </font>
    <font>
      <sz val="11"/>
      <color rgb="FFFFFFFF"/>
      <name val="Century Gothic"/>
      <family val="2"/>
      <charset val="1"/>
    </font>
    <font>
      <b/>
      <sz val="11"/>
      <color rgb="FFFFFFFF"/>
      <name val="Century Gothic"/>
      <family val="2"/>
      <charset val="1"/>
    </font>
    <font>
      <i/>
      <sz val="10"/>
      <color rgb="FF000000"/>
      <name val="Century Gothic"/>
      <family val="2"/>
      <charset val="1"/>
    </font>
    <font>
      <b/>
      <sz val="12"/>
      <name val="Century Gothic"/>
      <family val="2"/>
      <charset val="1"/>
    </font>
    <font>
      <sz val="9"/>
      <color rgb="FFFF0000"/>
      <name val="Century Gothic"/>
      <family val="2"/>
      <charset val="1"/>
    </font>
    <font>
      <sz val="11"/>
      <name val="Century Gothic"/>
      <family val="2"/>
      <charset val="1"/>
    </font>
    <font>
      <i/>
      <sz val="10"/>
      <name val="Century Gothic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rgb="FFFF0000"/>
      <name val="Century Gothic"/>
      <family val="2"/>
      <charset val="1"/>
    </font>
    <font>
      <sz val="8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BE3D6"/>
      </patternFill>
    </fill>
    <fill>
      <patternFill patternType="solid">
        <fgColor rgb="FFFFCCCC"/>
        <bgColor rgb="FFFBE3D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D7"/>
      </patternFill>
    </fill>
    <fill>
      <patternFill patternType="solid">
        <fgColor rgb="FF006561"/>
        <bgColor rgb="FF156082"/>
      </patternFill>
    </fill>
    <fill>
      <patternFill patternType="solid">
        <fgColor rgb="FF539EA1"/>
        <bgColor rgb="FF808080"/>
      </patternFill>
    </fill>
    <fill>
      <patternFill patternType="solid">
        <fgColor rgb="FFFFFFD7"/>
        <bgColor rgb="FFFFFFCC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6" fontId="31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0" borderId="0" applyBorder="0" applyProtection="0"/>
    <xf numFmtId="0" fontId="1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2" fillId="0" borderId="0" applyBorder="0" applyProtection="0"/>
    <xf numFmtId="0" fontId="9" fillId="0" borderId="0" applyBorder="0" applyProtection="0"/>
    <xf numFmtId="0" fontId="10" fillId="8" borderId="1" applyProtection="0"/>
    <xf numFmtId="0" fontId="11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3" fillId="0" borderId="0" applyBorder="0" applyProtection="0"/>
  </cellStyleXfs>
  <cellXfs count="144">
    <xf numFmtId="0" fontId="0" fillId="0" borderId="0" xfId="0"/>
    <xf numFmtId="0" fontId="4" fillId="0" borderId="0" xfId="7" applyBorder="1" applyProtection="1"/>
    <xf numFmtId="0" fontId="12" fillId="0" borderId="0" xfId="7" applyFont="1" applyBorder="1" applyAlignment="1" applyProtection="1">
      <alignment vertical="center"/>
    </xf>
    <xf numFmtId="0" fontId="13" fillId="0" borderId="0" xfId="7" applyFont="1" applyBorder="1" applyAlignment="1" applyProtection="1">
      <alignment horizontal="center" vertical="center"/>
    </xf>
    <xf numFmtId="0" fontId="14" fillId="0" borderId="0" xfId="7" applyFont="1" applyBorder="1" applyAlignment="1" applyProtection="1">
      <alignment horizontal="center" vertical="center"/>
    </xf>
    <xf numFmtId="0" fontId="15" fillId="0" borderId="0" xfId="7" applyFont="1" applyBorder="1" applyAlignment="1" applyProtection="1">
      <alignment vertical="center"/>
    </xf>
    <xf numFmtId="0" fontId="16" fillId="0" borderId="0" xfId="7" applyFont="1" applyBorder="1" applyAlignment="1" applyProtection="1">
      <alignment vertical="center"/>
    </xf>
    <xf numFmtId="0" fontId="15" fillId="0" borderId="0" xfId="7" applyFont="1" applyBorder="1" applyProtection="1"/>
    <xf numFmtId="0" fontId="15" fillId="0" borderId="0" xfId="7" applyFont="1" applyBorder="1" applyAlignment="1" applyProtection="1">
      <alignment horizontal="center"/>
    </xf>
    <xf numFmtId="0" fontId="15" fillId="0" borderId="0" xfId="7" applyFont="1" applyBorder="1" applyAlignment="1" applyProtection="1">
      <alignment horizontal="left"/>
    </xf>
    <xf numFmtId="0" fontId="15" fillId="0" borderId="4" xfId="7" applyFont="1" applyBorder="1" applyAlignment="1" applyProtection="1">
      <alignment horizontal="center" vertical="center"/>
    </xf>
    <xf numFmtId="0" fontId="15" fillId="0" borderId="6" xfId="7" applyFont="1" applyBorder="1" applyAlignment="1" applyProtection="1">
      <alignment horizontal="center" vertical="center"/>
    </xf>
    <xf numFmtId="0" fontId="15" fillId="0" borderId="0" xfId="7" applyFont="1" applyBorder="1" applyAlignment="1" applyProtection="1">
      <alignment horizontal="center" vertical="center"/>
    </xf>
    <xf numFmtId="0" fontId="15" fillId="0" borderId="0" xfId="7" applyFont="1" applyBorder="1" applyAlignment="1" applyProtection="1">
      <alignment horizontal="left" vertical="center"/>
    </xf>
    <xf numFmtId="0" fontId="18" fillId="0" borderId="0" xfId="7" applyFont="1" applyBorder="1" applyAlignment="1" applyProtection="1">
      <alignment horizontal="left"/>
    </xf>
    <xf numFmtId="0" fontId="18" fillId="0" borderId="0" xfId="7" applyFont="1" applyBorder="1" applyProtection="1"/>
    <xf numFmtId="0" fontId="21" fillId="0" borderId="9" xfId="7" applyFont="1" applyBorder="1" applyProtection="1"/>
    <xf numFmtId="0" fontId="21" fillId="0" borderId="10" xfId="7" applyFont="1" applyBorder="1" applyProtection="1"/>
    <xf numFmtId="0" fontId="21" fillId="0" borderId="11" xfId="7" applyFont="1" applyBorder="1" applyProtection="1"/>
    <xf numFmtId="0" fontId="21" fillId="0" borderId="4" xfId="7" applyFont="1" applyBorder="1" applyProtection="1"/>
    <xf numFmtId="0" fontId="22" fillId="0" borderId="0" xfId="7" applyFont="1" applyBorder="1" applyProtection="1"/>
    <xf numFmtId="0" fontId="21" fillId="0" borderId="0" xfId="7" applyFont="1" applyBorder="1" applyProtection="1"/>
    <xf numFmtId="0" fontId="21" fillId="0" borderId="5" xfId="7" applyFont="1" applyBorder="1" applyProtection="1"/>
    <xf numFmtId="0" fontId="21" fillId="0" borderId="0" xfId="7" applyFont="1" applyBorder="1" applyAlignment="1" applyProtection="1">
      <alignment vertical="center"/>
    </xf>
    <xf numFmtId="0" fontId="21" fillId="0" borderId="6" xfId="7" applyFont="1" applyBorder="1" applyProtection="1"/>
    <xf numFmtId="0" fontId="21" fillId="0" borderId="12" xfId="7" applyFont="1" applyBorder="1" applyProtection="1"/>
    <xf numFmtId="0" fontId="21" fillId="0" borderId="7" xfId="7" applyFont="1" applyBorder="1" applyProtection="1"/>
    <xf numFmtId="0" fontId="14" fillId="0" borderId="0" xfId="7" applyFont="1" applyBorder="1" applyAlignment="1" applyProtection="1">
      <alignment horizontal="center" vertical="center"/>
      <protection hidden="1"/>
    </xf>
    <xf numFmtId="0" fontId="4" fillId="0" borderId="0" xfId="7" applyBorder="1" applyProtection="1">
      <protection hidden="1"/>
    </xf>
    <xf numFmtId="0" fontId="15" fillId="0" borderId="0" xfId="7" applyFont="1" applyBorder="1" applyProtection="1">
      <protection hidden="1"/>
    </xf>
    <xf numFmtId="0" fontId="23" fillId="9" borderId="0" xfId="7" applyFont="1" applyFill="1" applyBorder="1" applyAlignment="1" applyProtection="1">
      <alignment horizontal="right" wrapText="1"/>
      <protection hidden="1"/>
    </xf>
    <xf numFmtId="0" fontId="15" fillId="0" borderId="0" xfId="7" applyFont="1" applyBorder="1" applyAlignment="1" applyProtection="1">
      <alignment horizontal="center" vertical="center"/>
      <protection hidden="1"/>
    </xf>
    <xf numFmtId="164" fontId="15" fillId="0" borderId="0" xfId="7" applyNumberFormat="1" applyFont="1" applyBorder="1" applyProtection="1">
      <protection hidden="1"/>
    </xf>
    <xf numFmtId="0" fontId="23" fillId="10" borderId="13" xfId="7" applyFont="1" applyFill="1" applyBorder="1" applyAlignment="1" applyProtection="1">
      <alignment horizontal="center" vertical="top" wrapText="1"/>
      <protection hidden="1"/>
    </xf>
    <xf numFmtId="0" fontId="23" fillId="10" borderId="14" xfId="7" applyFont="1" applyFill="1" applyBorder="1" applyAlignment="1" applyProtection="1">
      <alignment horizontal="center" vertical="top" wrapText="1"/>
      <protection hidden="1"/>
    </xf>
    <xf numFmtId="0" fontId="15" fillId="0" borderId="0" xfId="7" applyFont="1" applyBorder="1" applyAlignment="1" applyProtection="1">
      <alignment horizontal="center" vertical="top"/>
      <protection hidden="1"/>
    </xf>
    <xf numFmtId="0" fontId="23" fillId="10" borderId="13" xfId="7" applyFont="1" applyFill="1" applyBorder="1" applyAlignment="1" applyProtection="1">
      <alignment horizontal="center" vertical="top"/>
      <protection hidden="1"/>
    </xf>
    <xf numFmtId="0" fontId="23" fillId="10" borderId="15" xfId="7" applyFont="1" applyFill="1" applyBorder="1" applyAlignment="1" applyProtection="1">
      <alignment horizontal="center" vertical="top" wrapText="1"/>
      <protection hidden="1"/>
    </xf>
    <xf numFmtId="0" fontId="15" fillId="0" borderId="0" xfId="7" applyFont="1" applyBorder="1" applyAlignment="1" applyProtection="1">
      <alignment horizontal="center" vertical="top"/>
    </xf>
    <xf numFmtId="164" fontId="15" fillId="11" borderId="14" xfId="7" applyNumberFormat="1" applyFont="1" applyFill="1" applyBorder="1" applyAlignment="1" applyProtection="1">
      <alignment horizontal="center" vertical="center"/>
      <protection locked="0"/>
    </xf>
    <xf numFmtId="0" fontId="15" fillId="11" borderId="13" xfId="7" applyFont="1" applyFill="1" applyBorder="1" applyAlignment="1" applyProtection="1">
      <alignment horizontal="center" vertical="center"/>
      <protection locked="0"/>
    </xf>
    <xf numFmtId="0" fontId="15" fillId="11" borderId="15" xfId="7" applyFont="1" applyFill="1" applyBorder="1" applyAlignment="1" applyProtection="1">
      <alignment horizontal="center" vertical="center"/>
      <protection locked="0"/>
    </xf>
    <xf numFmtId="165" fontId="15" fillId="0" borderId="14" xfId="7" applyNumberFormat="1" applyFont="1" applyBorder="1" applyAlignment="1" applyProtection="1">
      <alignment vertical="center"/>
      <protection hidden="1"/>
    </xf>
    <xf numFmtId="164" fontId="15" fillId="0" borderId="0" xfId="7" applyNumberFormat="1" applyFont="1" applyBorder="1" applyAlignment="1" applyProtection="1">
      <alignment horizontal="center" vertical="center"/>
      <protection hidden="1"/>
    </xf>
    <xf numFmtId="164" fontId="15" fillId="0" borderId="14" xfId="7" applyNumberFormat="1" applyFont="1" applyBorder="1" applyAlignment="1" applyProtection="1">
      <alignment horizontal="center" vertical="center"/>
      <protection hidden="1"/>
    </xf>
    <xf numFmtId="0" fontId="15" fillId="0" borderId="13" xfId="7" applyFont="1" applyBorder="1" applyAlignment="1" applyProtection="1">
      <alignment horizontal="center" vertical="center" wrapText="1"/>
      <protection hidden="1"/>
    </xf>
    <xf numFmtId="0" fontId="15" fillId="0" borderId="15" xfId="7" applyFont="1" applyBorder="1" applyAlignment="1" applyProtection="1">
      <alignment horizontal="center" vertical="center"/>
      <protection hidden="1"/>
    </xf>
    <xf numFmtId="4" fontId="15" fillId="0" borderId="15" xfId="7" applyNumberFormat="1" applyFont="1" applyBorder="1" applyAlignment="1" applyProtection="1">
      <alignment horizontal="center" vertical="center"/>
      <protection hidden="1"/>
    </xf>
    <xf numFmtId="4" fontId="15" fillId="11" borderId="15" xfId="7" applyNumberFormat="1" applyFont="1" applyFill="1" applyBorder="1" applyAlignment="1" applyProtection="1">
      <alignment horizontal="center" vertical="center"/>
      <protection locked="0"/>
    </xf>
    <xf numFmtId="165" fontId="15" fillId="0" borderId="14" xfId="7" applyNumberFormat="1" applyFont="1" applyBorder="1" applyProtection="1">
      <protection hidden="1"/>
    </xf>
    <xf numFmtId="0" fontId="15" fillId="0" borderId="13" xfId="7" applyFont="1" applyBorder="1" applyAlignment="1" applyProtection="1">
      <alignment horizontal="center" vertical="center"/>
      <protection hidden="1"/>
    </xf>
    <xf numFmtId="0" fontId="15" fillId="0" borderId="4" xfId="7" applyFont="1" applyBorder="1" applyAlignment="1" applyProtection="1">
      <alignment horizontal="left"/>
      <protection hidden="1"/>
    </xf>
    <xf numFmtId="3" fontId="15" fillId="11" borderId="15" xfId="7" applyNumberFormat="1" applyFont="1" applyFill="1" applyBorder="1" applyAlignment="1" applyProtection="1">
      <alignment horizontal="center" vertical="center"/>
      <protection locked="0"/>
    </xf>
    <xf numFmtId="165" fontId="17" fillId="10" borderId="14" xfId="1" applyNumberFormat="1" applyFont="1" applyFill="1" applyBorder="1" applyAlignment="1" applyProtection="1">
      <alignment horizontal="right" vertical="center"/>
      <protection hidden="1"/>
    </xf>
    <xf numFmtId="165" fontId="26" fillId="0" borderId="14" xfId="1" applyNumberFormat="1" applyFont="1" applyBorder="1" applyAlignment="1" applyProtection="1">
      <alignment horizontal="right" vertical="center"/>
      <protection hidden="1"/>
    </xf>
    <xf numFmtId="0" fontId="4" fillId="0" borderId="0" xfId="7" applyBorder="1" applyAlignment="1" applyProtection="1">
      <alignment vertical="center"/>
      <protection hidden="1"/>
    </xf>
    <xf numFmtId="0" fontId="14" fillId="0" borderId="0" xfId="7" applyFont="1" applyBorder="1" applyProtection="1">
      <protection hidden="1"/>
    </xf>
    <xf numFmtId="0" fontId="14" fillId="0" borderId="0" xfId="7" applyFont="1" applyBorder="1" applyAlignment="1" applyProtection="1">
      <alignment vertical="center"/>
      <protection hidden="1"/>
    </xf>
    <xf numFmtId="0" fontId="15" fillId="0" borderId="0" xfId="7" applyFont="1" applyBorder="1" applyAlignment="1" applyProtection="1">
      <alignment horizontal="left" vertical="top"/>
      <protection hidden="1"/>
    </xf>
    <xf numFmtId="0" fontId="15" fillId="0" borderId="0" xfId="7" applyFont="1" applyBorder="1" applyAlignment="1" applyProtection="1">
      <alignment vertical="center"/>
      <protection hidden="1"/>
    </xf>
    <xf numFmtId="164" fontId="15" fillId="0" borderId="0" xfId="7" applyNumberFormat="1" applyFont="1" applyBorder="1" applyAlignment="1" applyProtection="1">
      <alignment vertical="center"/>
      <protection hidden="1"/>
    </xf>
    <xf numFmtId="0" fontId="17" fillId="10" borderId="13" xfId="7" applyFont="1" applyFill="1" applyBorder="1" applyAlignment="1" applyProtection="1">
      <alignment horizontal="center" vertical="top"/>
      <protection hidden="1"/>
    </xf>
    <xf numFmtId="165" fontId="15" fillId="0" borderId="14" xfId="7" applyNumberFormat="1" applyFont="1" applyBorder="1" applyAlignment="1" applyProtection="1">
      <alignment horizontal="center" vertical="center"/>
      <protection hidden="1"/>
    </xf>
    <xf numFmtId="165" fontId="15" fillId="0" borderId="14" xfId="7" applyNumberFormat="1" applyFont="1" applyBorder="1" applyAlignment="1" applyProtection="1">
      <alignment horizontal="right" vertical="center"/>
      <protection hidden="1"/>
    </xf>
    <xf numFmtId="0" fontId="27" fillId="0" borderId="0" xfId="7" applyFont="1" applyBorder="1" applyAlignment="1" applyProtection="1">
      <alignment vertical="center"/>
      <protection hidden="1"/>
    </xf>
    <xf numFmtId="0" fontId="15" fillId="0" borderId="0" xfId="7" applyFont="1" applyBorder="1" applyAlignment="1" applyProtection="1">
      <alignment vertical="top"/>
      <protection hidden="1"/>
    </xf>
    <xf numFmtId="165" fontId="28" fillId="0" borderId="14" xfId="7" applyNumberFormat="1" applyFont="1" applyBorder="1" applyAlignment="1" applyProtection="1">
      <alignment horizontal="center" vertical="center"/>
      <protection hidden="1"/>
    </xf>
    <xf numFmtId="0" fontId="23" fillId="10" borderId="14" xfId="7" applyFont="1" applyFill="1" applyBorder="1" applyAlignment="1" applyProtection="1">
      <alignment horizontal="center" vertical="center" wrapText="1"/>
      <protection hidden="1"/>
    </xf>
    <xf numFmtId="165" fontId="15" fillId="11" borderId="14" xfId="7" applyNumberFormat="1" applyFont="1" applyFill="1" applyBorder="1" applyAlignment="1" applyProtection="1">
      <alignment horizontal="center" vertical="center"/>
      <protection locked="0"/>
    </xf>
    <xf numFmtId="165" fontId="15" fillId="0" borderId="0" xfId="7" applyNumberFormat="1" applyFont="1" applyBorder="1" applyProtection="1">
      <protection hidden="1"/>
    </xf>
    <xf numFmtId="0" fontId="30" fillId="0" borderId="4" xfId="7" applyFont="1" applyBorder="1" applyAlignment="1" applyProtection="1">
      <alignment horizontal="center" vertical="center"/>
      <protection hidden="1"/>
    </xf>
    <xf numFmtId="0" fontId="15" fillId="0" borderId="0" xfId="7" applyFont="1" applyBorder="1" applyAlignment="1" applyProtection="1">
      <alignment horizontal="left" vertical="center"/>
      <protection hidden="1"/>
    </xf>
    <xf numFmtId="0" fontId="23" fillId="9" borderId="0" xfId="7" applyFont="1" applyFill="1" applyBorder="1" applyAlignment="1" applyProtection="1">
      <alignment horizontal="right" vertical="center" wrapText="1"/>
      <protection hidden="1"/>
    </xf>
    <xf numFmtId="0" fontId="4" fillId="0" borderId="0" xfId="7" applyBorder="1" applyAlignment="1" applyProtection="1">
      <alignment vertical="center"/>
    </xf>
    <xf numFmtId="0" fontId="17" fillId="10" borderId="13" xfId="7" applyFont="1" applyFill="1" applyBorder="1" applyAlignment="1" applyProtection="1">
      <alignment horizontal="center" vertical="center"/>
      <protection hidden="1"/>
    </xf>
    <xf numFmtId="0" fontId="23" fillId="10" borderId="15" xfId="7" applyFont="1" applyFill="1" applyBorder="1" applyAlignment="1" applyProtection="1">
      <alignment horizontal="center" vertical="center" wrapText="1"/>
      <protection hidden="1"/>
    </xf>
    <xf numFmtId="49" fontId="15" fillId="11" borderId="13" xfId="7" applyNumberFormat="1" applyFont="1" applyFill="1" applyBorder="1" applyAlignment="1" applyProtection="1">
      <alignment horizontal="center" vertical="center"/>
      <protection locked="0"/>
    </xf>
    <xf numFmtId="165" fontId="15" fillId="0" borderId="14" xfId="7" applyNumberFormat="1" applyFont="1" applyBorder="1" applyAlignment="1" applyProtection="1">
      <alignment vertical="center"/>
    </xf>
    <xf numFmtId="165" fontId="17" fillId="10" borderId="14" xfId="1" applyNumberFormat="1" applyFont="1" applyFill="1" applyBorder="1" applyAlignment="1" applyProtection="1">
      <alignment horizontal="right" vertical="center"/>
    </xf>
    <xf numFmtId="165" fontId="26" fillId="0" borderId="14" xfId="1" applyNumberFormat="1" applyFont="1" applyBorder="1" applyAlignment="1" applyProtection="1">
      <alignment horizontal="right" vertical="center"/>
    </xf>
    <xf numFmtId="4" fontId="4" fillId="11" borderId="0" xfId="7" applyNumberFormat="1" applyFill="1" applyBorder="1" applyAlignment="1" applyProtection="1">
      <alignment horizontal="left" vertical="center"/>
      <protection locked="0"/>
    </xf>
    <xf numFmtId="4" fontId="4" fillId="0" borderId="0" xfId="7" applyNumberFormat="1" applyBorder="1" applyAlignment="1" applyProtection="1">
      <alignment horizontal="left" vertical="center"/>
      <protection hidden="1"/>
    </xf>
    <xf numFmtId="0" fontId="17" fillId="10" borderId="13" xfId="7" applyFont="1" applyFill="1" applyBorder="1" applyAlignment="1" applyProtection="1">
      <alignment horizontal="center" vertical="center" wrapText="1"/>
      <protection hidden="1"/>
    </xf>
    <xf numFmtId="0" fontId="17" fillId="10" borderId="14" xfId="7" applyFont="1" applyFill="1" applyBorder="1" applyAlignment="1" applyProtection="1">
      <alignment horizontal="right" vertical="center" wrapText="1"/>
      <protection hidden="1"/>
    </xf>
    <xf numFmtId="0" fontId="4" fillId="0" borderId="13" xfId="7" applyBorder="1" applyAlignment="1" applyProtection="1">
      <alignment horizontal="center" vertical="center"/>
      <protection hidden="1"/>
    </xf>
    <xf numFmtId="0" fontId="4" fillId="0" borderId="15" xfId="7" applyBorder="1" applyAlignment="1" applyProtection="1">
      <alignment horizontal="center" vertical="center"/>
      <protection hidden="1"/>
    </xf>
    <xf numFmtId="165" fontId="4" fillId="0" borderId="14" xfId="1" applyNumberFormat="1" applyFont="1" applyBorder="1" applyAlignment="1" applyProtection="1">
      <alignment horizontal="right" vertical="center"/>
      <protection hidden="1"/>
    </xf>
    <xf numFmtId="165" fontId="1" fillId="10" borderId="14" xfId="1" applyNumberFormat="1" applyFont="1" applyFill="1" applyBorder="1" applyAlignment="1" applyProtection="1">
      <alignment horizontal="right" vertical="center"/>
      <protection hidden="1"/>
    </xf>
    <xf numFmtId="0" fontId="4" fillId="0" borderId="0" xfId="7" applyBorder="1" applyAlignment="1" applyProtection="1">
      <alignment horizontal="right" vertical="center"/>
      <protection hidden="1"/>
    </xf>
    <xf numFmtId="165" fontId="4" fillId="0" borderId="0" xfId="7" applyNumberFormat="1" applyBorder="1" applyAlignment="1" applyProtection="1">
      <alignment vertical="center"/>
      <protection hidden="1"/>
    </xf>
    <xf numFmtId="165" fontId="4" fillId="11" borderId="14" xfId="1" applyNumberFormat="1" applyFont="1" applyFill="1" applyBorder="1" applyAlignment="1" applyProtection="1">
      <alignment horizontal="right" vertical="center"/>
      <protection locked="0"/>
    </xf>
    <xf numFmtId="0" fontId="17" fillId="10" borderId="13" xfId="7" applyFont="1" applyFill="1" applyBorder="1" applyAlignment="1" applyProtection="1">
      <alignment horizontal="left" vertical="center" wrapText="1"/>
      <protection hidden="1"/>
    </xf>
    <xf numFmtId="0" fontId="26" fillId="0" borderId="13" xfId="7" applyFont="1" applyBorder="1" applyAlignment="1" applyProtection="1">
      <alignment horizontal="left" vertical="center"/>
      <protection hidden="1"/>
    </xf>
    <xf numFmtId="165" fontId="26" fillId="0" borderId="14" xfId="7" applyNumberFormat="1" applyFont="1" applyBorder="1" applyAlignment="1" applyProtection="1">
      <alignment vertical="center"/>
      <protection hidden="1"/>
    </xf>
    <xf numFmtId="165" fontId="32" fillId="0" borderId="14" xfId="7" applyNumberFormat="1" applyFont="1" applyBorder="1" applyAlignment="1" applyProtection="1">
      <alignment horizontal="center" vertical="center"/>
      <protection hidden="1"/>
    </xf>
    <xf numFmtId="164" fontId="32" fillId="0" borderId="14" xfId="7" applyNumberFormat="1" applyFont="1" applyBorder="1" applyAlignment="1" applyProtection="1">
      <alignment horizontal="center" vertical="center"/>
      <protection hidden="1"/>
    </xf>
    <xf numFmtId="164" fontId="28" fillId="0" borderId="14" xfId="7" applyNumberFormat="1" applyFont="1" applyBorder="1" applyAlignment="1" applyProtection="1">
      <alignment horizontal="center" vertical="center"/>
      <protection hidden="1"/>
    </xf>
    <xf numFmtId="0" fontId="15" fillId="0" borderId="0" xfId="7" applyFont="1" applyBorder="1" applyAlignment="1" applyProtection="1">
      <alignment horizontal="left"/>
      <protection hidden="1"/>
    </xf>
    <xf numFmtId="0" fontId="12" fillId="9" borderId="0" xfId="7" applyFont="1" applyFill="1" applyBorder="1" applyAlignment="1" applyProtection="1">
      <alignment horizontal="left" vertical="center"/>
    </xf>
    <xf numFmtId="0" fontId="17" fillId="10" borderId="0" xfId="7" applyFont="1" applyFill="1" applyBorder="1" applyAlignment="1" applyProtection="1">
      <alignment horizontal="left" vertical="center" wrapText="1"/>
    </xf>
    <xf numFmtId="0" fontId="15" fillId="0" borderId="2" xfId="7" applyFont="1" applyBorder="1" applyAlignment="1" applyProtection="1">
      <alignment horizontal="left" vertical="center"/>
    </xf>
    <xf numFmtId="0" fontId="15" fillId="0" borderId="3" xfId="7" applyFont="1" applyBorder="1" applyAlignment="1" applyProtection="1">
      <alignment horizontal="left" vertical="center"/>
    </xf>
    <xf numFmtId="0" fontId="15" fillId="0" borderId="5" xfId="7" applyFont="1" applyBorder="1" applyAlignment="1" applyProtection="1">
      <alignment horizontal="left" vertical="center"/>
    </xf>
    <xf numFmtId="0" fontId="15" fillId="0" borderId="7" xfId="7" applyFont="1" applyBorder="1" applyAlignment="1" applyProtection="1">
      <alignment horizontal="left" vertical="center"/>
    </xf>
    <xf numFmtId="0" fontId="21" fillId="0" borderId="5" xfId="7" applyFont="1" applyBorder="1" applyAlignment="1" applyProtection="1">
      <alignment horizontal="left"/>
    </xf>
    <xf numFmtId="164" fontId="15" fillId="11" borderId="8" xfId="7" applyNumberFormat="1" applyFont="1" applyFill="1" applyBorder="1" applyAlignment="1" applyProtection="1">
      <alignment horizontal="center" vertical="center" wrapText="1"/>
    </xf>
    <xf numFmtId="0" fontId="19" fillId="0" borderId="8" xfId="7" applyFont="1" applyBorder="1" applyAlignment="1" applyProtection="1">
      <alignment horizontal="left" vertical="center" wrapText="1"/>
    </xf>
    <xf numFmtId="0" fontId="21" fillId="0" borderId="5" xfId="7" applyFont="1" applyBorder="1" applyAlignment="1" applyProtection="1">
      <alignment horizontal="left" wrapText="1"/>
    </xf>
    <xf numFmtId="0" fontId="12" fillId="9" borderId="0" xfId="7" applyFont="1" applyFill="1" applyBorder="1" applyAlignment="1" applyProtection="1">
      <alignment horizontal="left" vertical="center"/>
      <protection hidden="1"/>
    </xf>
    <xf numFmtId="0" fontId="17" fillId="10" borderId="0" xfId="7" applyFont="1" applyFill="1" applyBorder="1" applyAlignment="1" applyProtection="1">
      <alignment horizontal="left" vertical="center"/>
      <protection hidden="1"/>
    </xf>
    <xf numFmtId="0" fontId="23" fillId="9" borderId="0" xfId="7" applyFont="1" applyFill="1" applyBorder="1" applyAlignment="1" applyProtection="1">
      <alignment horizontal="left" vertical="top" wrapText="1"/>
      <protection hidden="1"/>
    </xf>
    <xf numFmtId="0" fontId="15" fillId="0" borderId="0" xfId="7" applyFont="1" applyBorder="1" applyAlignment="1" applyProtection="1">
      <alignment horizontal="left" vertical="center" wrapText="1"/>
      <protection hidden="1"/>
    </xf>
    <xf numFmtId="0" fontId="24" fillId="9" borderId="8" xfId="7" applyFont="1" applyFill="1" applyBorder="1" applyAlignment="1" applyProtection="1">
      <alignment horizontal="left" vertical="center" wrapText="1"/>
      <protection hidden="1"/>
    </xf>
    <xf numFmtId="0" fontId="24" fillId="9" borderId="8" xfId="7" applyFont="1" applyFill="1" applyBorder="1" applyAlignment="1" applyProtection="1">
      <alignment horizontal="center" vertical="center"/>
      <protection hidden="1"/>
    </xf>
    <xf numFmtId="0" fontId="23" fillId="10" borderId="13" xfId="7" applyFont="1" applyFill="1" applyBorder="1" applyAlignment="1" applyProtection="1">
      <alignment horizontal="center" vertical="top" wrapText="1"/>
      <protection hidden="1"/>
    </xf>
    <xf numFmtId="0" fontId="15" fillId="0" borderId="13" xfId="7" applyFont="1" applyBorder="1" applyAlignment="1" applyProtection="1">
      <alignment horizontal="left" vertical="center" wrapText="1"/>
      <protection hidden="1"/>
    </xf>
    <xf numFmtId="0" fontId="15" fillId="0" borderId="13" xfId="7" applyFont="1" applyBorder="1" applyAlignment="1" applyProtection="1">
      <alignment vertical="center" wrapText="1"/>
      <protection hidden="1"/>
    </xf>
    <xf numFmtId="0" fontId="25" fillId="0" borderId="0" xfId="7" applyFont="1" applyBorder="1" applyAlignment="1" applyProtection="1">
      <alignment horizontal="left"/>
      <protection hidden="1"/>
    </xf>
    <xf numFmtId="0" fontId="25" fillId="0" borderId="0" xfId="7" applyFont="1" applyBorder="1" applyProtection="1">
      <protection hidden="1"/>
    </xf>
    <xf numFmtId="0" fontId="25" fillId="0" borderId="0" xfId="7" applyFont="1" applyBorder="1" applyAlignment="1" applyProtection="1">
      <alignment wrapText="1"/>
      <protection hidden="1"/>
    </xf>
    <xf numFmtId="0" fontId="15" fillId="0" borderId="13" xfId="7" applyFont="1" applyBorder="1" applyAlignment="1" applyProtection="1">
      <alignment horizontal="left" wrapText="1"/>
      <protection hidden="1"/>
    </xf>
    <xf numFmtId="0" fontId="17" fillId="10" borderId="13" xfId="7" applyFont="1" applyFill="1" applyBorder="1" applyAlignment="1" applyProtection="1">
      <alignment horizontal="left" vertical="center"/>
      <protection hidden="1"/>
    </xf>
    <xf numFmtId="0" fontId="26" fillId="0" borderId="13" xfId="7" applyFont="1" applyBorder="1" applyAlignment="1" applyProtection="1">
      <alignment horizontal="left" vertical="center" wrapText="1"/>
      <protection hidden="1"/>
    </xf>
    <xf numFmtId="0" fontId="15" fillId="0" borderId="0" xfId="7" applyFont="1" applyBorder="1" applyAlignment="1" applyProtection="1">
      <alignment vertical="center" wrapText="1"/>
      <protection hidden="1"/>
    </xf>
    <xf numFmtId="0" fontId="15" fillId="0" borderId="15" xfId="7" applyFont="1" applyBorder="1" applyAlignment="1" applyProtection="1">
      <alignment vertical="center" wrapText="1"/>
      <protection hidden="1"/>
    </xf>
    <xf numFmtId="0" fontId="15" fillId="0" borderId="13" xfId="7" applyFont="1" applyBorder="1" applyAlignment="1" applyProtection="1">
      <alignment horizontal="center" vertical="center" wrapText="1"/>
      <protection hidden="1"/>
    </xf>
    <xf numFmtId="0" fontId="29" fillId="0" borderId="0" xfId="7" applyFont="1" applyBorder="1" applyAlignment="1" applyProtection="1">
      <alignment horizontal="left" vertical="center" wrapText="1"/>
      <protection hidden="1"/>
    </xf>
    <xf numFmtId="0" fontId="15" fillId="0" borderId="13" xfId="7" applyFont="1" applyBorder="1" applyAlignment="1" applyProtection="1">
      <alignment wrapText="1"/>
      <protection hidden="1"/>
    </xf>
    <xf numFmtId="0" fontId="15" fillId="0" borderId="0" xfId="7" applyFont="1" applyBorder="1" applyAlignment="1" applyProtection="1">
      <alignment horizontal="left" vertical="top" wrapText="1"/>
      <protection hidden="1"/>
    </xf>
    <xf numFmtId="0" fontId="24" fillId="9" borderId="8" xfId="7" applyFont="1" applyFill="1" applyBorder="1" applyAlignment="1" applyProtection="1">
      <alignment horizontal="left" vertical="center" wrapText="1"/>
      <protection locked="0"/>
    </xf>
    <xf numFmtId="0" fontId="23" fillId="9" borderId="0" xfId="7" applyFont="1" applyFill="1" applyBorder="1" applyAlignment="1" applyProtection="1">
      <alignment horizontal="left" vertical="center" wrapText="1"/>
      <protection hidden="1"/>
    </xf>
    <xf numFmtId="0" fontId="23" fillId="10" borderId="13" xfId="7" applyFont="1" applyFill="1" applyBorder="1" applyAlignment="1" applyProtection="1">
      <alignment horizontal="center" vertical="center" wrapText="1"/>
      <protection hidden="1"/>
    </xf>
    <xf numFmtId="0" fontId="15" fillId="0" borderId="13" xfId="7" applyFont="1" applyBorder="1" applyAlignment="1" applyProtection="1">
      <alignment horizontal="left" vertical="center" wrapText="1"/>
    </xf>
    <xf numFmtId="0" fontId="17" fillId="10" borderId="13" xfId="7" applyFont="1" applyFill="1" applyBorder="1" applyAlignment="1" applyProtection="1">
      <alignment horizontal="left" vertical="center"/>
    </xf>
    <xf numFmtId="0" fontId="26" fillId="0" borderId="13" xfId="7" applyFont="1" applyBorder="1" applyAlignment="1" applyProtection="1">
      <alignment horizontal="left" vertical="center" wrapText="1"/>
    </xf>
    <xf numFmtId="49" fontId="0" fillId="11" borderId="13" xfId="0" applyNumberFormat="1" applyFill="1" applyBorder="1" applyAlignment="1" applyProtection="1">
      <alignment vertical="center"/>
      <protection locked="0"/>
    </xf>
    <xf numFmtId="0" fontId="4" fillId="0" borderId="0" xfId="7" applyBorder="1" applyAlignment="1" applyProtection="1">
      <alignment horizontal="right" vertical="center" wrapText="1"/>
      <protection hidden="1"/>
    </xf>
    <xf numFmtId="0" fontId="0" fillId="11" borderId="0" xfId="0" applyFill="1" applyAlignment="1" applyProtection="1">
      <alignment vertical="center"/>
      <protection locked="0"/>
    </xf>
    <xf numFmtId="0" fontId="1" fillId="9" borderId="8" xfId="7" applyFont="1" applyFill="1" applyBorder="1" applyAlignment="1" applyProtection="1">
      <alignment horizontal="center" vertical="center" wrapText="1"/>
      <protection hidden="1"/>
    </xf>
    <xf numFmtId="0" fontId="17" fillId="10" borderId="13" xfId="7" applyFont="1" applyFill="1" applyBorder="1" applyAlignment="1" applyProtection="1">
      <alignment horizontal="center" vertical="center" wrapText="1"/>
      <protection hidden="1"/>
    </xf>
    <xf numFmtId="0" fontId="4" fillId="0" borderId="13" xfId="7" applyBorder="1" applyAlignment="1" applyProtection="1">
      <alignment horizontal="center" vertical="center"/>
      <protection hidden="1"/>
    </xf>
    <xf numFmtId="0" fontId="4" fillId="0" borderId="15" xfId="7" applyBorder="1" applyAlignment="1" applyProtection="1">
      <alignment horizontal="left" vertical="center" wrapText="1"/>
      <protection hidden="1"/>
    </xf>
    <xf numFmtId="0" fontId="1" fillId="10" borderId="13" xfId="7" applyFont="1" applyFill="1" applyBorder="1" applyAlignment="1" applyProtection="1">
      <alignment horizontal="right" vertical="center" wrapText="1"/>
      <protection hidden="1"/>
    </xf>
    <xf numFmtId="0" fontId="4" fillId="0" borderId="0" xfId="7" applyBorder="1" applyAlignment="1" applyProtection="1">
      <alignment horizontal="right" vertical="center"/>
      <protection hidden="1"/>
    </xf>
  </cellXfs>
  <cellStyles count="20">
    <cellStyle name="Accent 1 5" xfId="2" xr:uid="{00000000-0005-0000-0000-000006000000}"/>
    <cellStyle name="Accent 2 6" xfId="3" xr:uid="{00000000-0005-0000-0000-000007000000}"/>
    <cellStyle name="Accent 3 7" xfId="4" xr:uid="{00000000-0005-0000-0000-000008000000}"/>
    <cellStyle name="Accent 4" xfId="5" xr:uid="{00000000-0005-0000-0000-000009000000}"/>
    <cellStyle name="Bad 8" xfId="6" xr:uid="{00000000-0005-0000-0000-00000A000000}"/>
    <cellStyle name="Default 9" xfId="7" xr:uid="{00000000-0005-0000-0000-00000B000000}"/>
    <cellStyle name="Error 10" xfId="8" xr:uid="{00000000-0005-0000-0000-00000C000000}"/>
    <cellStyle name="Footnote 11" xfId="9" xr:uid="{00000000-0005-0000-0000-00000D000000}"/>
    <cellStyle name="Good 12" xfId="10" xr:uid="{00000000-0005-0000-0000-00000E000000}"/>
    <cellStyle name="Heading 1 14" xfId="11" xr:uid="{00000000-0005-0000-0000-00000F000000}"/>
    <cellStyle name="Heading 13" xfId="12" xr:uid="{00000000-0005-0000-0000-000010000000}"/>
    <cellStyle name="Heading 2 15" xfId="13" xr:uid="{00000000-0005-0000-0000-000011000000}"/>
    <cellStyle name="Hyperlink 16" xfId="14" xr:uid="{00000000-0005-0000-0000-000012000000}"/>
    <cellStyle name="Moneda" xfId="1" builtinId="4"/>
    <cellStyle name="Normal" xfId="0" builtinId="0"/>
    <cellStyle name="Note 17" xfId="15" xr:uid="{00000000-0005-0000-0000-000013000000}"/>
    <cellStyle name="Result 18" xfId="16" xr:uid="{00000000-0005-0000-0000-000014000000}"/>
    <cellStyle name="Status 19" xfId="17" xr:uid="{00000000-0005-0000-0000-000015000000}"/>
    <cellStyle name="Text 20" xfId="18" xr:uid="{00000000-0005-0000-0000-000016000000}"/>
    <cellStyle name="Warning 21" xfId="19" xr:uid="{00000000-0005-0000-0000-00001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808000"/>
      <rgbColor rgb="FF800080"/>
      <rgbColor rgb="FF006561"/>
      <rgbColor rgb="FFB4E5A2"/>
      <rgbColor rgb="FF808080"/>
      <rgbColor rgb="FF9999FF"/>
      <rgbColor rgb="FF993366"/>
      <rgbColor rgb="FFFFFFCC"/>
      <rgbColor rgb="FFFBE3D6"/>
      <rgbColor rgb="FF660066"/>
      <rgbColor rgb="FFF2AA84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156082"/>
      <rgbColor rgb="FF0000FF"/>
      <rgbColor rgb="FF00CCFF"/>
      <rgbColor rgb="FFCCFFFF"/>
      <rgbColor rgb="FFCCFFCC"/>
      <rgbColor rgb="FFFFFFD7"/>
      <rgbColor rgb="FFA6CAEC"/>
      <rgbColor rgb="FFE59EDD"/>
      <rgbColor rgb="FFCC99FF"/>
      <rgbColor rgb="FFFFCCCC"/>
      <rgbColor rgb="FF3366FF"/>
      <rgbColor rgb="FF33CCCC"/>
      <rgbColor rgb="FF99CC00"/>
      <rgbColor rgb="FFFFC000"/>
      <rgbColor rgb="FFFF9900"/>
      <rgbColor rgb="FFFF6600"/>
      <rgbColor rgb="FF595959"/>
      <rgbColor rgb="FF969696"/>
      <rgbColor rgb="FF003366"/>
      <rgbColor rgb="FF539EA1"/>
      <rgbColor rgb="FF003300"/>
      <rgbColor rgb="FF40404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300" b="0" u="none" strike="noStrike">
                <a:uFillTx/>
                <a:latin typeface="Arial"/>
              </a:defRPr>
            </a:pPr>
            <a:r>
              <a:rPr lang="ca-ES" sz="1050" b="0" u="none" strike="noStrike">
                <a:solidFill>
                  <a:srgbClr val="595959"/>
                </a:solidFill>
                <a:uFillTx/>
                <a:latin typeface="Century Gothic"/>
              </a:rPr>
              <a:t>Pressupost  municipal de residus 2025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955261355855"/>
          <c:y val="0.19488188976377999"/>
          <c:w val="0.44464734078977403"/>
          <c:h val="0.75255905511811005"/>
        </c:manualLayout>
      </c:layout>
      <c:doughnutChart>
        <c:varyColors val="1"/>
        <c:ser>
          <c:idx val="0"/>
          <c:order val="0"/>
          <c:spPr>
            <a:solidFill>
              <a:srgbClr val="156082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A6CAEC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D554-45E7-9E64-DDADAF94F29A}"/>
              </c:ext>
            </c:extLst>
          </c:dPt>
          <c:dPt>
            <c:idx val="1"/>
            <c:bubble3D val="0"/>
            <c:spPr>
              <a:solidFill>
                <a:srgbClr val="E59ED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D554-45E7-9E64-DDADAF94F29A}"/>
              </c:ext>
            </c:extLst>
          </c:dPt>
          <c:dPt>
            <c:idx val="2"/>
            <c:bubble3D val="0"/>
            <c:spPr>
              <a:solidFill>
                <a:srgbClr val="F2AA84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D554-45E7-9E64-DDADAF94F29A}"/>
              </c:ext>
            </c:extLst>
          </c:dPt>
          <c:dPt>
            <c:idx val="3"/>
            <c:bubble3D val="0"/>
            <c:spPr>
              <a:solidFill>
                <a:srgbClr val="B4E5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D554-45E7-9E64-DDADAF94F29A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D554-45E7-9E64-DDADAF94F29A}"/>
              </c:ext>
            </c:extLst>
          </c:dPt>
          <c:dPt>
            <c:idx val="5"/>
            <c:bubble3D val="0"/>
            <c:spPr>
              <a:solidFill>
                <a:srgbClr val="FBE3D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D554-45E7-9E64-DDADAF94F29A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900" b="0" u="none" strike="noStrike">
                      <a:solidFill>
                        <a:srgbClr val="404040"/>
                      </a:solidFill>
                      <a:uFillTx/>
                      <a:latin typeface="Aptos Narrow"/>
                    </a:defRPr>
                  </a:pPr>
                  <a:endParaRPr lang="ca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54-45E7-9E64-DDADAF94F29A}"/>
                </c:ext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900" b="0" u="none" strike="noStrike">
                      <a:solidFill>
                        <a:srgbClr val="404040"/>
                      </a:solidFill>
                      <a:uFillTx/>
                      <a:latin typeface="Aptos Narrow"/>
                    </a:defRPr>
                  </a:pPr>
                  <a:endParaRPr lang="ca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54-45E7-9E64-DDADAF94F29A}"/>
                </c:ext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sz="900" b="0" u="none" strike="noStrike">
                      <a:solidFill>
                        <a:srgbClr val="404040"/>
                      </a:solidFill>
                      <a:uFillTx/>
                      <a:latin typeface="Aptos Narrow"/>
                    </a:defRPr>
                  </a:pPr>
                  <a:endParaRPr lang="ca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54-45E7-9E64-DDADAF94F29A}"/>
                </c:ext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sz="900" b="0" u="none" strike="noStrike">
                      <a:solidFill>
                        <a:srgbClr val="404040"/>
                      </a:solidFill>
                      <a:uFillTx/>
                      <a:latin typeface="Aptos Narrow"/>
                    </a:defRPr>
                  </a:pPr>
                  <a:endParaRPr lang="ca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54-45E7-9E64-DDADAF94F29A}"/>
                </c:ext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sz="900" b="0" u="none" strike="noStrike">
                      <a:solidFill>
                        <a:srgbClr val="404040"/>
                      </a:solidFill>
                      <a:uFillTx/>
                      <a:latin typeface="Aptos Narrow"/>
                    </a:defRPr>
                  </a:pPr>
                  <a:endParaRPr lang="ca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54-45E7-9E64-DDADAF94F29A}"/>
                </c:ext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sz="900" b="0" u="none" strike="noStrike">
                      <a:solidFill>
                        <a:srgbClr val="404040"/>
                      </a:solidFill>
                      <a:uFillTx/>
                      <a:latin typeface="Aptos Narrow"/>
                    </a:defRPr>
                  </a:pPr>
                  <a:endParaRPr lang="ca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54-45E7-9E64-DDADAF94F2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u="none" strike="noStrike">
                    <a:solidFill>
                      <a:srgbClr val="404040"/>
                    </a:solidFill>
                    <a:uFillTx/>
                    <a:latin typeface="Aptos Narrow"/>
                  </a:defRPr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PRESSUPOST!$C$24:$C$29</c:f>
              <c:strCache>
                <c:ptCount val="6"/>
                <c:pt idx="0">
                  <c:v>Recollida</c:v>
                </c:pt>
                <c:pt idx="1">
                  <c:v>Tractament</c:v>
                </c:pt>
                <c:pt idx="2">
                  <c:v>Deixalleria</c:v>
                </c:pt>
                <c:pt idx="3">
                  <c:v>Compostatge</c:v>
                </c:pt>
                <c:pt idx="4">
                  <c:v>Campanyes</c:v>
                </c:pt>
                <c:pt idx="5">
                  <c:v>Altres</c:v>
                </c:pt>
              </c:strCache>
            </c:strRef>
          </c:cat>
          <c:val>
            <c:numRef>
              <c:f>PRESSUPOST!$B$24:$B$29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54-45E7-9E64-DDADAF94F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62974358974359002"/>
          <c:y val="0.22616160782193101"/>
          <c:w val="0.345641025641026"/>
          <c:h val="0.74124190979430904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1000" b="0" u="none" strike="noStrike">
              <a:solidFill>
                <a:srgbClr val="595959"/>
              </a:solidFill>
              <a:uFillTx/>
              <a:latin typeface="Century Gothic"/>
            </a:defRPr>
          </a:pPr>
          <a:endParaRPr lang="ca-ES"/>
        </a:p>
      </c:txPr>
    </c:legend>
    <c:plotVisOnly val="1"/>
    <c:dispBlanksAs val="gap"/>
    <c:showDLblsOverMax val="1"/>
  </c:chart>
  <c:spPr>
    <a:solidFill>
      <a:srgbClr val="FFFFFF"/>
    </a:solidFill>
    <a:ln w="6480">
      <a:solidFill>
        <a:srgbClr val="156082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6480</xdr:colOff>
      <xdr:row>0</xdr:row>
      <xdr:rowOff>0</xdr:rowOff>
    </xdr:from>
    <xdr:to>
      <xdr:col>1</xdr:col>
      <xdr:colOff>1037520</xdr:colOff>
      <xdr:row>3</xdr:row>
      <xdr:rowOff>77400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24961" b="31597"/>
        <a:stretch/>
      </xdr:blipFill>
      <xdr:spPr>
        <a:xfrm>
          <a:off x="6480" y="0"/>
          <a:ext cx="164520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1066320</xdr:colOff>
      <xdr:row>3</xdr:row>
      <xdr:rowOff>45000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24961" b="31597"/>
        <a:stretch/>
      </xdr:blipFill>
      <xdr:spPr>
        <a:xfrm>
          <a:off x="0" y="0"/>
          <a:ext cx="164088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1066320</xdr:colOff>
      <xdr:row>3</xdr:row>
      <xdr:rowOff>45000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24961" b="31597"/>
        <a:stretch/>
      </xdr:blipFill>
      <xdr:spPr>
        <a:xfrm>
          <a:off x="0" y="0"/>
          <a:ext cx="1640880" cy="70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1035000</xdr:colOff>
      <xdr:row>3</xdr:row>
      <xdr:rowOff>44640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t="24961" b="31597"/>
        <a:stretch/>
      </xdr:blipFill>
      <xdr:spPr>
        <a:xfrm>
          <a:off x="0" y="0"/>
          <a:ext cx="160956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1035000</xdr:colOff>
      <xdr:row>3</xdr:row>
      <xdr:rowOff>44640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t="24961" b="31597"/>
        <a:stretch/>
      </xdr:blipFill>
      <xdr:spPr>
        <a:xfrm>
          <a:off x="0" y="0"/>
          <a:ext cx="160956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1035000</xdr:colOff>
      <xdr:row>3</xdr:row>
      <xdr:rowOff>44640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t="24961" b="31597"/>
        <a:stretch/>
      </xdr:blipFill>
      <xdr:spPr>
        <a:xfrm>
          <a:off x="0" y="0"/>
          <a:ext cx="160956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1035000</xdr:colOff>
      <xdr:row>3</xdr:row>
      <xdr:rowOff>44640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t="24961" b="31597"/>
        <a:stretch/>
      </xdr:blipFill>
      <xdr:spPr>
        <a:xfrm>
          <a:off x="0" y="0"/>
          <a:ext cx="1609560" cy="702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522000</xdr:colOff>
      <xdr:row>3</xdr:row>
      <xdr:rowOff>44640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t="24961" b="31597"/>
        <a:stretch/>
      </xdr:blipFill>
      <xdr:spPr>
        <a:xfrm>
          <a:off x="0" y="0"/>
          <a:ext cx="1609200" cy="702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209520</xdr:colOff>
      <xdr:row>21</xdr:row>
      <xdr:rowOff>123840</xdr:rowOff>
    </xdr:from>
    <xdr:to>
      <xdr:col>2</xdr:col>
      <xdr:colOff>2266200</xdr:colOff>
      <xdr:row>29</xdr:row>
      <xdr:rowOff>199440</xdr:rowOff>
    </xdr:to>
    <xdr:graphicFrame macro="">
      <xdr:nvGraphicFramePr>
        <xdr:cNvPr id="8" name="Gráfico 3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showGridLines="0" zoomScaleNormal="100" workbookViewId="0">
      <selection activeCell="C4" sqref="C4"/>
    </sheetView>
  </sheetViews>
  <sheetFormatPr baseColWidth="10" defaultColWidth="13.42578125" defaultRowHeight="17.25"/>
  <cols>
    <col min="1" max="1" width="8.7109375" style="1" customWidth="1"/>
    <col min="2" max="2" width="22.5703125" style="1" customWidth="1"/>
    <col min="3" max="8" width="13.42578125" style="1"/>
    <col min="9" max="9" width="7.7109375" style="1" customWidth="1"/>
    <col min="10" max="10" width="13.140625" style="1" customWidth="1"/>
    <col min="11" max="16384" width="13.42578125" style="1"/>
  </cols>
  <sheetData>
    <row r="1" spans="1:13" ht="26.25">
      <c r="A1" s="2"/>
      <c r="B1" s="2"/>
      <c r="C1" s="98" t="s">
        <v>0</v>
      </c>
      <c r="D1" s="98"/>
      <c r="E1" s="98"/>
      <c r="F1" s="98"/>
      <c r="G1" s="98"/>
      <c r="H1" s="98"/>
      <c r="I1" s="98"/>
      <c r="J1" s="98"/>
      <c r="K1" s="3"/>
    </row>
    <row r="2" spans="1:13" s="7" customFormat="1" ht="7.5" customHeight="1">
      <c r="A2" s="4"/>
      <c r="B2" s="5"/>
      <c r="C2" s="6"/>
      <c r="E2" s="4"/>
      <c r="F2" s="4"/>
      <c r="G2" s="4"/>
      <c r="H2" s="4"/>
      <c r="I2" s="4"/>
      <c r="J2" s="4"/>
      <c r="K2" s="4"/>
    </row>
    <row r="3" spans="1:13" s="7" customFormat="1" ht="17.25" customHeight="1">
      <c r="A3" s="4"/>
      <c r="B3" s="5"/>
      <c r="C3" s="99" t="s">
        <v>252</v>
      </c>
      <c r="D3" s="99"/>
      <c r="E3" s="99"/>
      <c r="F3" s="99"/>
      <c r="G3" s="99"/>
      <c r="H3" s="99"/>
      <c r="I3" s="99"/>
      <c r="J3" s="99"/>
    </row>
    <row r="4" spans="1:13" s="7" customFormat="1" ht="16.5">
      <c r="A4" s="8"/>
      <c r="B4" s="8"/>
      <c r="C4" s="8"/>
      <c r="D4" s="8"/>
    </row>
    <row r="5" spans="1:13" s="7" customFormat="1" ht="16.5">
      <c r="B5" s="8"/>
      <c r="C5" s="8"/>
      <c r="D5" s="8"/>
    </row>
    <row r="6" spans="1:13" s="7" customFormat="1" ht="16.5">
      <c r="A6" s="100" t="s">
        <v>1</v>
      </c>
      <c r="B6" s="100"/>
      <c r="C6" s="100"/>
      <c r="D6" s="100"/>
      <c r="E6" s="100"/>
      <c r="F6" s="100"/>
      <c r="G6" s="100"/>
      <c r="H6" s="100"/>
      <c r="I6" s="100"/>
      <c r="J6" s="100"/>
      <c r="K6" s="9"/>
      <c r="L6" s="9"/>
      <c r="M6" s="9"/>
    </row>
    <row r="7" spans="1:13" s="7" customFormat="1" ht="16.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9"/>
      <c r="L7" s="9"/>
      <c r="M7" s="9"/>
    </row>
    <row r="8" spans="1:13" s="7" customFormat="1" ht="16.5">
      <c r="A8" s="10">
        <v>1</v>
      </c>
      <c r="B8" s="102" t="s">
        <v>2</v>
      </c>
      <c r="C8" s="102"/>
      <c r="D8" s="102"/>
      <c r="E8" s="102"/>
      <c r="F8" s="102"/>
      <c r="G8" s="102"/>
      <c r="H8" s="102"/>
      <c r="I8" s="102"/>
      <c r="J8" s="102"/>
      <c r="K8" s="9"/>
      <c r="L8" s="9"/>
    </row>
    <row r="9" spans="1:13" s="7" customFormat="1" ht="16.5">
      <c r="A9" s="10">
        <v>2</v>
      </c>
      <c r="B9" s="102" t="s">
        <v>3</v>
      </c>
      <c r="C9" s="102"/>
      <c r="D9" s="102"/>
      <c r="E9" s="102"/>
      <c r="F9" s="102"/>
      <c r="G9" s="102"/>
      <c r="H9" s="102"/>
      <c r="I9" s="102"/>
      <c r="J9" s="102"/>
      <c r="K9" s="9"/>
      <c r="L9" s="9"/>
    </row>
    <row r="10" spans="1:13" s="7" customFormat="1" ht="16.5">
      <c r="A10" s="10">
        <v>3</v>
      </c>
      <c r="B10" s="102" t="s">
        <v>4</v>
      </c>
      <c r="C10" s="102"/>
      <c r="D10" s="102"/>
      <c r="E10" s="102"/>
      <c r="F10" s="102"/>
      <c r="G10" s="102"/>
      <c r="H10" s="102"/>
      <c r="I10" s="102"/>
      <c r="J10" s="102"/>
      <c r="K10" s="9"/>
      <c r="L10" s="9"/>
    </row>
    <row r="11" spans="1:13" s="7" customFormat="1" ht="16.5">
      <c r="A11" s="10">
        <v>4</v>
      </c>
      <c r="B11" s="102" t="s">
        <v>5</v>
      </c>
      <c r="C11" s="102"/>
      <c r="D11" s="102"/>
      <c r="E11" s="102"/>
      <c r="F11" s="102"/>
      <c r="G11" s="102"/>
      <c r="H11" s="102"/>
      <c r="I11" s="102"/>
      <c r="J11" s="102"/>
      <c r="K11" s="9"/>
      <c r="L11" s="9"/>
    </row>
    <row r="12" spans="1:13" s="7" customFormat="1" ht="16.5">
      <c r="A12" s="10">
        <v>5</v>
      </c>
      <c r="B12" s="102" t="s">
        <v>6</v>
      </c>
      <c r="C12" s="102"/>
      <c r="D12" s="102"/>
      <c r="E12" s="102"/>
      <c r="F12" s="102"/>
      <c r="G12" s="102"/>
      <c r="H12" s="102"/>
      <c r="I12" s="102"/>
      <c r="J12" s="102"/>
      <c r="K12" s="9"/>
      <c r="L12" s="9"/>
    </row>
    <row r="13" spans="1:13" s="7" customFormat="1" ht="16.5">
      <c r="A13" s="11">
        <v>6</v>
      </c>
      <c r="B13" s="103" t="s">
        <v>7</v>
      </c>
      <c r="C13" s="103"/>
      <c r="D13" s="103"/>
      <c r="E13" s="103"/>
      <c r="F13" s="103"/>
      <c r="G13" s="103"/>
      <c r="H13" s="103"/>
      <c r="I13" s="103"/>
      <c r="J13" s="103"/>
      <c r="K13" s="9"/>
      <c r="L13" s="9"/>
    </row>
    <row r="14" spans="1:13" s="7" customFormat="1" ht="16.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9"/>
      <c r="L14" s="9"/>
    </row>
    <row r="15" spans="1:13" s="7" customFormat="1" ht="17.25" customHeight="1">
      <c r="A15" s="105" t="s">
        <v>8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4"/>
      <c r="L15" s="14"/>
    </row>
    <row r="16" spans="1:13" s="7" customFormat="1" ht="16.5">
      <c r="C16" s="15"/>
      <c r="D16" s="15"/>
      <c r="E16" s="15"/>
      <c r="F16" s="15"/>
      <c r="G16" s="15"/>
      <c r="K16" s="14"/>
      <c r="L16" s="14"/>
    </row>
    <row r="17" spans="1:13" s="7" customFormat="1" ht="17.25" customHeight="1">
      <c r="A17" s="106" t="s">
        <v>9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4"/>
      <c r="L17" s="14"/>
    </row>
    <row r="18" spans="1:13" s="7" customFormat="1" ht="16.5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4"/>
      <c r="L18" s="14"/>
    </row>
    <row r="19" spans="1:13" s="7" customFormat="1" ht="16.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4"/>
      <c r="L19" s="14"/>
    </row>
    <row r="20" spans="1:13" s="7" customFormat="1" ht="16.5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4"/>
      <c r="L20" s="14"/>
    </row>
    <row r="21" spans="1:13" s="7" customFormat="1" ht="16.5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4"/>
      <c r="L21" s="14"/>
    </row>
    <row r="22" spans="1:13" s="7" customFormat="1" ht="16.5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4"/>
      <c r="L22" s="14"/>
    </row>
    <row r="23" spans="1:13" s="7" customFormat="1" ht="16.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4"/>
      <c r="L23" s="14"/>
    </row>
    <row r="24" spans="1:13" s="7" customFormat="1" ht="16.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4"/>
      <c r="L24" s="14"/>
    </row>
    <row r="25" spans="1:13" s="7" customFormat="1" ht="16.5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4"/>
      <c r="L25" s="14"/>
    </row>
    <row r="26" spans="1:13" s="7" customFormat="1" ht="16.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4"/>
      <c r="L26" s="14"/>
    </row>
    <row r="27" spans="1:13" s="7" customFormat="1" ht="16.5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4"/>
      <c r="L27" s="14"/>
    </row>
    <row r="28" spans="1:13" s="7" customFormat="1" ht="16.5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4"/>
      <c r="L28" s="14"/>
    </row>
    <row r="29" spans="1:13" s="7" customFormat="1" ht="16.5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4"/>
      <c r="L29" s="14"/>
    </row>
    <row r="30" spans="1:13">
      <c r="A30" s="7"/>
      <c r="B30" s="7"/>
      <c r="C30" s="7"/>
      <c r="D30" s="7"/>
      <c r="E30" s="7"/>
      <c r="F30" s="7"/>
      <c r="G30" s="7"/>
      <c r="H30" s="7"/>
      <c r="I30" s="7"/>
      <c r="J30" s="7"/>
      <c r="K30" s="14"/>
      <c r="L30" s="14"/>
      <c r="M30" s="7"/>
    </row>
    <row r="31" spans="1:13">
      <c r="K31" s="7"/>
      <c r="L31" s="7"/>
      <c r="M31" s="7"/>
    </row>
    <row r="32" spans="1:13">
      <c r="A32" s="16"/>
      <c r="B32" s="17"/>
      <c r="C32" s="17"/>
      <c r="D32" s="17"/>
      <c r="E32" s="17"/>
      <c r="F32" s="17"/>
      <c r="G32" s="17"/>
      <c r="H32" s="17"/>
      <c r="I32" s="17"/>
      <c r="J32" s="18"/>
    </row>
    <row r="33" spans="1:10">
      <c r="A33" s="19"/>
      <c r="B33" s="20" t="s">
        <v>10</v>
      </c>
      <c r="C33" s="21"/>
      <c r="D33" s="21"/>
      <c r="E33" s="21"/>
      <c r="F33" s="21"/>
      <c r="G33" s="21"/>
      <c r="H33" s="21"/>
      <c r="I33" s="21"/>
      <c r="J33" s="22"/>
    </row>
    <row r="34" spans="1:10">
      <c r="A34" s="19"/>
      <c r="B34" s="21"/>
      <c r="C34" s="21"/>
      <c r="D34" s="21"/>
      <c r="E34" s="21"/>
      <c r="F34" s="21"/>
      <c r="G34" s="21"/>
      <c r="H34" s="21"/>
      <c r="I34" s="21"/>
      <c r="J34" s="22"/>
    </row>
    <row r="35" spans="1:10">
      <c r="A35" s="19"/>
      <c r="B35" s="21" t="s">
        <v>11</v>
      </c>
      <c r="C35" s="104" t="s">
        <v>12</v>
      </c>
      <c r="D35" s="104"/>
      <c r="E35" s="104"/>
      <c r="F35" s="104"/>
      <c r="G35" s="104"/>
      <c r="H35" s="104"/>
      <c r="I35" s="104"/>
      <c r="J35" s="104"/>
    </row>
    <row r="36" spans="1:10">
      <c r="A36" s="19"/>
      <c r="B36" s="21" t="s">
        <v>13</v>
      </c>
      <c r="C36" s="104" t="s">
        <v>14</v>
      </c>
      <c r="D36" s="104"/>
      <c r="E36" s="104"/>
      <c r="F36" s="104"/>
      <c r="G36" s="104"/>
      <c r="H36" s="104"/>
      <c r="I36" s="104"/>
      <c r="J36" s="104"/>
    </row>
    <row r="37" spans="1:10" ht="30" customHeight="1">
      <c r="A37" s="19"/>
      <c r="B37" s="23" t="s">
        <v>15</v>
      </c>
      <c r="C37" s="107" t="s">
        <v>16</v>
      </c>
      <c r="D37" s="107"/>
      <c r="E37" s="107"/>
      <c r="F37" s="107"/>
      <c r="G37" s="107"/>
      <c r="H37" s="107"/>
      <c r="I37" s="107"/>
      <c r="J37" s="107"/>
    </row>
    <row r="38" spans="1:10">
      <c r="A38" s="19"/>
      <c r="B38" s="21" t="s">
        <v>17</v>
      </c>
      <c r="C38" s="104" t="s">
        <v>18</v>
      </c>
      <c r="D38" s="104"/>
      <c r="E38" s="104"/>
      <c r="F38" s="104"/>
      <c r="G38" s="104"/>
      <c r="H38" s="104"/>
      <c r="I38" s="104"/>
      <c r="J38" s="104"/>
    </row>
    <row r="39" spans="1:10">
      <c r="A39" s="19"/>
      <c r="B39" s="21" t="s">
        <v>19</v>
      </c>
      <c r="C39" s="104" t="s">
        <v>20</v>
      </c>
      <c r="D39" s="104"/>
      <c r="E39" s="104"/>
      <c r="F39" s="104"/>
      <c r="G39" s="104"/>
      <c r="H39" s="104"/>
      <c r="I39" s="104"/>
      <c r="J39" s="104"/>
    </row>
    <row r="40" spans="1:10">
      <c r="A40" s="19"/>
      <c r="B40" s="21" t="s">
        <v>21</v>
      </c>
      <c r="C40" s="104" t="s">
        <v>22</v>
      </c>
      <c r="D40" s="104"/>
      <c r="E40" s="104"/>
      <c r="F40" s="104"/>
      <c r="G40" s="104"/>
      <c r="H40" s="104"/>
      <c r="I40" s="104"/>
      <c r="J40" s="104"/>
    </row>
    <row r="41" spans="1:10">
      <c r="A41" s="19"/>
      <c r="B41" s="21" t="s">
        <v>23</v>
      </c>
      <c r="C41" s="104" t="s">
        <v>24</v>
      </c>
      <c r="D41" s="104"/>
      <c r="E41" s="104"/>
      <c r="F41" s="104"/>
      <c r="G41" s="104"/>
      <c r="H41" s="104"/>
      <c r="I41" s="104"/>
      <c r="J41" s="104"/>
    </row>
    <row r="42" spans="1:10">
      <c r="A42" s="24"/>
      <c r="B42" s="25"/>
      <c r="C42" s="25"/>
      <c r="D42" s="25"/>
      <c r="E42" s="25"/>
      <c r="F42" s="25"/>
      <c r="G42" s="25"/>
      <c r="H42" s="25"/>
      <c r="I42" s="25"/>
      <c r="J42" s="26"/>
    </row>
  </sheetData>
  <sheetProtection algorithmName="SHA-512" hashValue="xu91vdg0aEcxhwht7hgcqor2Txhw++U7A7P8yTiPsVwL0o0vpntnlFi8JmH8Fwhw2++Ul15wFe1glBxVlhzhNw==" saltValue="d7AN88OLLyzWe5a+OnylAA==" spinCount="100000" sheet="1" objects="1" scenarios="1"/>
  <mergeCells count="19">
    <mergeCell ref="C38:J38"/>
    <mergeCell ref="C39:J39"/>
    <mergeCell ref="C40:J40"/>
    <mergeCell ref="C41:J41"/>
    <mergeCell ref="A15:J15"/>
    <mergeCell ref="A17:J29"/>
    <mergeCell ref="C35:J35"/>
    <mergeCell ref="C36:J36"/>
    <mergeCell ref="C37:J37"/>
    <mergeCell ref="B9:J9"/>
    <mergeCell ref="B10:J10"/>
    <mergeCell ref="B11:J11"/>
    <mergeCell ref="B12:J12"/>
    <mergeCell ref="B13:J13"/>
    <mergeCell ref="C1:J1"/>
    <mergeCell ref="C3:J3"/>
    <mergeCell ref="A6:J6"/>
    <mergeCell ref="A7:J7"/>
    <mergeCell ref="B8:J8"/>
  </mergeCells>
  <printOptions horizontalCentered="1"/>
  <pageMargins left="0.59027777777777801" right="0.59027777777777801" top="0.25763888888888897" bottom="0.59097222222222201" header="0" footer="0"/>
  <pageSetup paperSize="9" orientation="landscape" horizontalDpi="300" verticalDpi="300"/>
  <headerFooter differentFirst="1">
    <oddHeader>&amp;L&amp;"Century Gothic2,Normal"&amp;12Càlcul del pressupost de gestió de residus&amp;R&amp;"Century Gothic2,Normal"&amp;12CCAE 2022</oddHeader>
    <firstFooter>&amp;C&amp;"Times New Roman,Normal"&amp;12&amp;Kffffff&amp;A</first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5"/>
  <sheetViews>
    <sheetView showGridLines="0" topLeftCell="A49" zoomScaleNormal="100" workbookViewId="0">
      <selection activeCell="K63" sqref="K63"/>
    </sheetView>
  </sheetViews>
  <sheetFormatPr baseColWidth="10" defaultColWidth="13.42578125" defaultRowHeight="17.25"/>
  <cols>
    <col min="1" max="1" width="8.140625" style="1" customWidth="1"/>
    <col min="2" max="2" width="18.42578125" style="1" customWidth="1"/>
    <col min="3" max="3" width="13.42578125" style="1"/>
    <col min="4" max="4" width="12.140625" style="1" customWidth="1"/>
    <col min="5" max="5" width="13.7109375" style="1" customWidth="1"/>
    <col min="6" max="6" width="2.85546875" style="1" customWidth="1"/>
    <col min="7" max="7" width="20.5703125" style="1" customWidth="1"/>
    <col min="8" max="8" width="15.140625" style="1" customWidth="1"/>
    <col min="9" max="9" width="21.28515625" style="1" customWidth="1"/>
    <col min="10" max="16384" width="13.42578125" style="1"/>
  </cols>
  <sheetData>
    <row r="1" spans="1:9" ht="26.25" customHeight="1">
      <c r="C1" s="108" t="s">
        <v>0</v>
      </c>
      <c r="D1" s="108"/>
      <c r="E1" s="108"/>
      <c r="F1" s="108"/>
      <c r="G1" s="108"/>
      <c r="H1" s="108"/>
      <c r="I1" s="108"/>
    </row>
    <row r="2" spans="1:9" ht="7.5" customHeight="1">
      <c r="C2" s="27"/>
      <c r="D2" s="27"/>
      <c r="E2" s="27"/>
      <c r="F2" s="27"/>
      <c r="G2" s="27"/>
      <c r="H2" s="28"/>
      <c r="I2" s="28"/>
    </row>
    <row r="3" spans="1:9" ht="18" customHeight="1">
      <c r="C3" s="109" t="s">
        <v>25</v>
      </c>
      <c r="D3" s="109"/>
      <c r="E3" s="109"/>
      <c r="F3" s="109"/>
      <c r="G3" s="109"/>
      <c r="H3" s="109"/>
      <c r="I3" s="109"/>
    </row>
    <row r="4" spans="1:9" s="7" customFormat="1" ht="16.5">
      <c r="A4" s="29"/>
      <c r="B4" s="29"/>
      <c r="C4" s="29"/>
      <c r="D4" s="29"/>
      <c r="E4" s="29"/>
      <c r="F4" s="29"/>
      <c r="G4" s="29"/>
      <c r="H4" s="29"/>
      <c r="I4" s="29"/>
    </row>
    <row r="5" spans="1:9" s="7" customFormat="1" ht="16.5">
      <c r="A5" s="29"/>
      <c r="B5" s="29"/>
      <c r="C5" s="29"/>
      <c r="D5" s="29"/>
      <c r="E5" s="29"/>
      <c r="F5" s="29"/>
      <c r="G5" s="29"/>
      <c r="H5" s="29"/>
      <c r="I5" s="29"/>
    </row>
    <row r="6" spans="1:9" s="7" customFormat="1" ht="17.25" customHeight="1">
      <c r="A6" s="110" t="s">
        <v>26</v>
      </c>
      <c r="B6" s="110"/>
      <c r="C6" s="110"/>
      <c r="D6" s="110"/>
      <c r="E6" s="110"/>
      <c r="F6" s="110"/>
      <c r="G6" s="110"/>
      <c r="H6" s="30" t="s">
        <v>27</v>
      </c>
      <c r="I6" s="29"/>
    </row>
    <row r="7" spans="1:9" s="7" customFormat="1" ht="17.25" customHeight="1">
      <c r="A7" s="31">
        <v>1</v>
      </c>
      <c r="B7" s="111" t="s">
        <v>28</v>
      </c>
      <c r="C7" s="111"/>
      <c r="D7" s="111"/>
      <c r="E7" s="111"/>
      <c r="F7" s="111"/>
      <c r="G7" s="111"/>
      <c r="H7" s="32">
        <f>SUM(I20:I22)</f>
        <v>0</v>
      </c>
      <c r="I7" s="29"/>
    </row>
    <row r="8" spans="1:9" s="7" customFormat="1" ht="17.25" customHeight="1">
      <c r="A8" s="31">
        <v>2</v>
      </c>
      <c r="B8" s="111" t="s">
        <v>29</v>
      </c>
      <c r="C8" s="111"/>
      <c r="D8" s="111"/>
      <c r="E8" s="111"/>
      <c r="F8" s="111"/>
      <c r="G8" s="111"/>
      <c r="H8" s="32">
        <f>SUM(I26:I29)</f>
        <v>0</v>
      </c>
      <c r="I8" s="29"/>
    </row>
    <row r="9" spans="1:9" s="7" customFormat="1" ht="17.25" customHeight="1">
      <c r="A9" s="31">
        <v>3</v>
      </c>
      <c r="B9" s="111" t="s">
        <v>30</v>
      </c>
      <c r="C9" s="111"/>
      <c r="D9" s="111"/>
      <c r="E9" s="111"/>
      <c r="F9" s="111"/>
      <c r="G9" s="111"/>
      <c r="H9" s="32">
        <f>SUM(I33:I36)</f>
        <v>0</v>
      </c>
      <c r="I9" s="29"/>
    </row>
    <row r="10" spans="1:9" s="7" customFormat="1" ht="17.25" customHeight="1">
      <c r="A10" s="31">
        <v>4</v>
      </c>
      <c r="B10" s="111" t="s">
        <v>31</v>
      </c>
      <c r="C10" s="111"/>
      <c r="D10" s="111"/>
      <c r="E10" s="111"/>
      <c r="F10" s="111"/>
      <c r="G10" s="111"/>
      <c r="H10" s="32">
        <f>SUM(I40:I44)</f>
        <v>0</v>
      </c>
      <c r="I10" s="29"/>
    </row>
    <row r="11" spans="1:9" s="7" customFormat="1" ht="17.25" customHeight="1">
      <c r="A11" s="31">
        <v>5</v>
      </c>
      <c r="B11" s="111" t="s">
        <v>32</v>
      </c>
      <c r="C11" s="111"/>
      <c r="D11" s="111"/>
      <c r="E11" s="111"/>
      <c r="F11" s="111"/>
      <c r="G11" s="111"/>
      <c r="H11" s="32">
        <f>SUM(I48:I50)</f>
        <v>0</v>
      </c>
      <c r="I11" s="29"/>
    </row>
    <row r="12" spans="1:9" s="7" customFormat="1" ht="17.25" customHeight="1">
      <c r="A12" s="31">
        <v>6</v>
      </c>
      <c r="B12" s="111" t="s">
        <v>33</v>
      </c>
      <c r="C12" s="111"/>
      <c r="D12" s="111"/>
      <c r="E12" s="111"/>
      <c r="F12" s="111"/>
      <c r="G12" s="111"/>
      <c r="H12" s="32">
        <f>SUM(I54:I58)</f>
        <v>0</v>
      </c>
      <c r="I12" s="29"/>
    </row>
    <row r="13" spans="1:9" s="7" customFormat="1" ht="17.25" customHeight="1">
      <c r="A13" s="31">
        <v>7</v>
      </c>
      <c r="B13" s="111" t="s">
        <v>34</v>
      </c>
      <c r="C13" s="111"/>
      <c r="D13" s="111"/>
      <c r="E13" s="111"/>
      <c r="F13" s="111"/>
      <c r="G13" s="111"/>
      <c r="H13" s="32">
        <f>SUM(I64:I69)</f>
        <v>0</v>
      </c>
      <c r="I13" s="29"/>
    </row>
    <row r="14" spans="1:9" s="7" customFormat="1" ht="17.25" customHeight="1">
      <c r="A14" s="31">
        <v>8</v>
      </c>
      <c r="B14" s="111" t="s">
        <v>35</v>
      </c>
      <c r="C14" s="111"/>
      <c r="D14" s="111"/>
      <c r="E14" s="111"/>
      <c r="F14" s="111"/>
      <c r="G14" s="111"/>
      <c r="H14" s="32">
        <f>SUM(I74:I78)</f>
        <v>0</v>
      </c>
      <c r="I14" s="29"/>
    </row>
    <row r="15" spans="1:9" s="7" customFormat="1" ht="17.25" customHeight="1">
      <c r="A15" s="31">
        <v>9</v>
      </c>
      <c r="B15" s="111" t="s">
        <v>36</v>
      </c>
      <c r="C15" s="111"/>
      <c r="D15" s="111"/>
      <c r="E15" s="111"/>
      <c r="F15" s="111"/>
      <c r="G15" s="111"/>
      <c r="H15" s="32">
        <f>SUM(I83:I89)</f>
        <v>0</v>
      </c>
      <c r="I15" s="29"/>
    </row>
    <row r="16" spans="1:9" s="7" customFormat="1" ht="16.5">
      <c r="A16" s="29"/>
      <c r="B16" s="29"/>
      <c r="C16" s="29"/>
      <c r="D16" s="29"/>
      <c r="E16" s="29"/>
      <c r="F16" s="29"/>
      <c r="G16" s="29"/>
      <c r="H16" s="29"/>
      <c r="I16" s="29"/>
    </row>
    <row r="17" spans="1:15" s="7" customFormat="1" ht="16.5">
      <c r="A17" s="29"/>
      <c r="B17" s="29"/>
      <c r="C17" s="29"/>
      <c r="D17" s="29"/>
      <c r="E17" s="29"/>
      <c r="F17" s="29"/>
      <c r="G17" s="29"/>
      <c r="H17" s="29"/>
      <c r="I17" s="29"/>
    </row>
    <row r="18" spans="1:15" s="7" customFormat="1" ht="17.25" customHeight="1">
      <c r="A18" s="112" t="s">
        <v>37</v>
      </c>
      <c r="B18" s="112"/>
      <c r="C18" s="112"/>
      <c r="D18" s="112"/>
      <c r="E18" s="112"/>
      <c r="F18" s="29"/>
      <c r="G18" s="113" t="s">
        <v>38</v>
      </c>
      <c r="H18" s="113"/>
      <c r="I18" s="113"/>
    </row>
    <row r="19" spans="1:15" s="7" customFormat="1" ht="17.25" customHeight="1">
      <c r="A19" s="114" t="s">
        <v>39</v>
      </c>
      <c r="B19" s="114"/>
      <c r="C19" s="114"/>
      <c r="D19" s="114"/>
      <c r="E19" s="34" t="s">
        <v>40</v>
      </c>
      <c r="F19" s="35"/>
      <c r="G19" s="36" t="s">
        <v>41</v>
      </c>
      <c r="H19" s="37" t="s">
        <v>42</v>
      </c>
      <c r="I19" s="34" t="s">
        <v>43</v>
      </c>
      <c r="J19" s="38"/>
      <c r="K19" s="38"/>
      <c r="L19" s="38"/>
      <c r="M19" s="38"/>
      <c r="N19" s="38"/>
      <c r="O19" s="38"/>
    </row>
    <row r="20" spans="1:15" s="7" customFormat="1" ht="17.25" customHeight="1">
      <c r="A20" s="115" t="s">
        <v>44</v>
      </c>
      <c r="B20" s="115"/>
      <c r="C20" s="115"/>
      <c r="D20" s="115"/>
      <c r="E20" s="39"/>
      <c r="F20" s="31"/>
      <c r="G20" s="40"/>
      <c r="H20" s="41"/>
      <c r="I20" s="42">
        <f>+E20*H20</f>
        <v>0</v>
      </c>
    </row>
    <row r="21" spans="1:15" s="7" customFormat="1" ht="16.5">
      <c r="A21" s="115" t="s">
        <v>45</v>
      </c>
      <c r="B21" s="115"/>
      <c r="C21" s="115"/>
      <c r="D21" s="115"/>
      <c r="E21" s="44">
        <v>14.33</v>
      </c>
      <c r="F21" s="31"/>
      <c r="G21" s="45" t="s">
        <v>57</v>
      </c>
      <c r="H21" s="41"/>
      <c r="I21" s="42">
        <f>+E21*H21</f>
        <v>0</v>
      </c>
    </row>
    <row r="22" spans="1:15" s="7" customFormat="1" ht="17.25" customHeight="1">
      <c r="A22" s="116" t="s">
        <v>254</v>
      </c>
      <c r="B22" s="116"/>
      <c r="C22" s="116"/>
      <c r="D22" s="116"/>
      <c r="E22" s="44">
        <v>146.53</v>
      </c>
      <c r="F22" s="31"/>
      <c r="G22" s="45" t="s">
        <v>253</v>
      </c>
      <c r="H22" s="41"/>
      <c r="I22" s="42">
        <f>+E22*H22</f>
        <v>0</v>
      </c>
    </row>
    <row r="23" spans="1:15" s="7" customFormat="1" ht="16.5">
      <c r="A23" s="29"/>
      <c r="B23" s="29"/>
      <c r="C23" s="29"/>
      <c r="D23" s="29"/>
      <c r="E23" s="43"/>
      <c r="F23" s="29"/>
      <c r="G23" s="29"/>
      <c r="H23" s="29"/>
      <c r="I23" s="29"/>
    </row>
    <row r="24" spans="1:15" s="7" customFormat="1" ht="17.25" customHeight="1">
      <c r="A24" s="112" t="s">
        <v>46</v>
      </c>
      <c r="B24" s="112"/>
      <c r="C24" s="112"/>
      <c r="D24" s="112"/>
      <c r="E24" s="112"/>
      <c r="F24" s="29"/>
      <c r="G24" s="113" t="s">
        <v>38</v>
      </c>
      <c r="H24" s="113"/>
      <c r="I24" s="113"/>
    </row>
    <row r="25" spans="1:15" s="7" customFormat="1" ht="17.25" customHeight="1">
      <c r="A25" s="114" t="s">
        <v>39</v>
      </c>
      <c r="B25" s="114"/>
      <c r="C25" s="114"/>
      <c r="D25" s="114"/>
      <c r="E25" s="34" t="s">
        <v>40</v>
      </c>
      <c r="F25" s="35"/>
      <c r="G25" s="36" t="s">
        <v>41</v>
      </c>
      <c r="H25" s="37" t="s">
        <v>42</v>
      </c>
      <c r="I25" s="34" t="s">
        <v>43</v>
      </c>
    </row>
    <row r="26" spans="1:15" s="7" customFormat="1" ht="17.25" customHeight="1">
      <c r="A26" s="115" t="s">
        <v>47</v>
      </c>
      <c r="B26" s="115"/>
      <c r="C26" s="115"/>
      <c r="D26" s="115"/>
      <c r="E26" s="44">
        <v>172</v>
      </c>
      <c r="F26" s="31"/>
      <c r="G26" s="45" t="s">
        <v>48</v>
      </c>
      <c r="H26" s="41"/>
      <c r="I26" s="42">
        <f>+E26*H26</f>
        <v>0</v>
      </c>
    </row>
    <row r="27" spans="1:15" s="7" customFormat="1" ht="17.25" customHeight="1">
      <c r="A27" s="115" t="s">
        <v>49</v>
      </c>
      <c r="B27" s="115"/>
      <c r="C27" s="115"/>
      <c r="D27" s="115"/>
      <c r="E27" s="44">
        <v>70</v>
      </c>
      <c r="F27" s="31"/>
      <c r="G27" s="45" t="s">
        <v>48</v>
      </c>
      <c r="H27" s="41"/>
      <c r="I27" s="42">
        <f>+E27*H27</f>
        <v>0</v>
      </c>
    </row>
    <row r="28" spans="1:15" s="7" customFormat="1" ht="17.25" customHeight="1">
      <c r="A28" s="115" t="s">
        <v>50</v>
      </c>
      <c r="B28" s="115"/>
      <c r="C28" s="115"/>
      <c r="D28" s="115"/>
      <c r="E28" s="44">
        <v>255</v>
      </c>
      <c r="F28" s="31"/>
      <c r="G28" s="45" t="s">
        <v>48</v>
      </c>
      <c r="H28" s="41"/>
      <c r="I28" s="42">
        <f>+E28*H28</f>
        <v>0</v>
      </c>
    </row>
    <row r="29" spans="1:15" s="7" customFormat="1" ht="17.25" customHeight="1">
      <c r="A29" s="115" t="s">
        <v>51</v>
      </c>
      <c r="B29" s="115"/>
      <c r="C29" s="115"/>
      <c r="D29" s="115"/>
      <c r="E29" s="44">
        <v>419</v>
      </c>
      <c r="F29" s="31"/>
      <c r="G29" s="45" t="s">
        <v>52</v>
      </c>
      <c r="H29" s="41"/>
      <c r="I29" s="42">
        <f>+E29*H29</f>
        <v>0</v>
      </c>
    </row>
    <row r="30" spans="1:15" s="7" customFormat="1" ht="16.5">
      <c r="A30" s="29"/>
      <c r="B30" s="29"/>
      <c r="C30" s="29"/>
      <c r="D30" s="29"/>
      <c r="E30" s="43"/>
      <c r="F30" s="29"/>
      <c r="G30" s="29"/>
      <c r="H30" s="29"/>
      <c r="I30" s="29"/>
    </row>
    <row r="31" spans="1:15" s="7" customFormat="1" ht="17.25" customHeight="1">
      <c r="A31" s="112" t="s">
        <v>53</v>
      </c>
      <c r="B31" s="112"/>
      <c r="C31" s="112"/>
      <c r="D31" s="112"/>
      <c r="E31" s="112"/>
      <c r="F31" s="29"/>
      <c r="G31" s="113" t="s">
        <v>38</v>
      </c>
      <c r="H31" s="113"/>
      <c r="I31" s="113"/>
    </row>
    <row r="32" spans="1:15" s="7" customFormat="1" ht="17.25" customHeight="1">
      <c r="A32" s="114" t="s">
        <v>39</v>
      </c>
      <c r="B32" s="114"/>
      <c r="C32" s="114"/>
      <c r="D32" s="114"/>
      <c r="E32" s="34" t="s">
        <v>40</v>
      </c>
      <c r="F32" s="35"/>
      <c r="G32" s="36" t="s">
        <v>41</v>
      </c>
      <c r="H32" s="37" t="s">
        <v>42</v>
      </c>
      <c r="I32" s="34" t="s">
        <v>43</v>
      </c>
    </row>
    <row r="33" spans="1:9" s="7" customFormat="1" ht="17.25" customHeight="1">
      <c r="A33" s="115" t="s">
        <v>54</v>
      </c>
      <c r="B33" s="115"/>
      <c r="C33" s="115"/>
      <c r="D33" s="115"/>
      <c r="E33" s="39"/>
      <c r="F33" s="31"/>
      <c r="G33" s="45" t="s">
        <v>55</v>
      </c>
      <c r="H33" s="41"/>
      <c r="I33" s="42">
        <f>+E33*H33</f>
        <v>0</v>
      </c>
    </row>
    <row r="34" spans="1:9" s="7" customFormat="1" ht="17.25" customHeight="1">
      <c r="A34" s="115" t="s">
        <v>56</v>
      </c>
      <c r="B34" s="115"/>
      <c r="C34" s="115"/>
      <c r="D34" s="115"/>
      <c r="E34" s="44">
        <v>10.199999999999999</v>
      </c>
      <c r="F34" s="31"/>
      <c r="G34" s="45" t="s">
        <v>57</v>
      </c>
      <c r="H34" s="41"/>
      <c r="I34" s="42">
        <f>+E34*H34</f>
        <v>0</v>
      </c>
    </row>
    <row r="35" spans="1:9" s="7" customFormat="1" ht="17.25" customHeight="1">
      <c r="A35" s="115" t="s">
        <v>58</v>
      </c>
      <c r="B35" s="115"/>
      <c r="C35" s="115"/>
      <c r="D35" s="115"/>
      <c r="E35" s="44">
        <v>10.54</v>
      </c>
      <c r="F35" s="31"/>
      <c r="G35" s="45" t="s">
        <v>57</v>
      </c>
      <c r="H35" s="41"/>
      <c r="I35" s="42">
        <f>+E35*H35</f>
        <v>0</v>
      </c>
    </row>
    <row r="36" spans="1:9" s="7" customFormat="1" ht="17.25" customHeight="1">
      <c r="A36" s="115" t="s">
        <v>59</v>
      </c>
      <c r="B36" s="115"/>
      <c r="C36" s="115"/>
      <c r="D36" s="115"/>
      <c r="E36" s="44">
        <v>500</v>
      </c>
      <c r="F36" s="31"/>
      <c r="G36" s="45" t="s">
        <v>52</v>
      </c>
      <c r="H36" s="41"/>
      <c r="I36" s="42">
        <f>+E36*H36</f>
        <v>0</v>
      </c>
    </row>
    <row r="37" spans="1:9" s="7" customFormat="1" ht="16.5">
      <c r="A37" s="29"/>
      <c r="B37" s="29"/>
      <c r="C37" s="29"/>
      <c r="D37" s="29"/>
      <c r="E37" s="29"/>
      <c r="F37" s="29"/>
      <c r="G37" s="29"/>
      <c r="H37" s="29"/>
      <c r="I37" s="29"/>
    </row>
    <row r="38" spans="1:9" s="7" customFormat="1" ht="17.25" customHeight="1">
      <c r="A38" s="112" t="s">
        <v>60</v>
      </c>
      <c r="B38" s="112"/>
      <c r="C38" s="112"/>
      <c r="D38" s="112"/>
      <c r="E38" s="112"/>
      <c r="F38" s="29"/>
      <c r="G38" s="113" t="s">
        <v>38</v>
      </c>
      <c r="H38" s="113"/>
      <c r="I38" s="113"/>
    </row>
    <row r="39" spans="1:9" s="7" customFormat="1" ht="17.25" customHeight="1">
      <c r="A39" s="114" t="s">
        <v>39</v>
      </c>
      <c r="B39" s="114"/>
      <c r="C39" s="114"/>
      <c r="D39" s="114"/>
      <c r="E39" s="34" t="s">
        <v>40</v>
      </c>
      <c r="F39" s="35"/>
      <c r="G39" s="36" t="s">
        <v>41</v>
      </c>
      <c r="H39" s="37" t="s">
        <v>42</v>
      </c>
      <c r="I39" s="34" t="s">
        <v>43</v>
      </c>
    </row>
    <row r="40" spans="1:9" s="7" customFormat="1" ht="17.25" customHeight="1">
      <c r="A40" s="115" t="s">
        <v>61</v>
      </c>
      <c r="B40" s="115"/>
      <c r="C40" s="115"/>
      <c r="D40" s="115"/>
      <c r="E40" s="39"/>
      <c r="F40" s="31"/>
      <c r="G40" s="40"/>
      <c r="H40" s="41"/>
      <c r="I40" s="42">
        <f>+E40*H40</f>
        <v>0</v>
      </c>
    </row>
    <row r="41" spans="1:9" s="7" customFormat="1" ht="17.25" customHeight="1">
      <c r="A41" s="115" t="s">
        <v>62</v>
      </c>
      <c r="B41" s="115"/>
      <c r="C41" s="115"/>
      <c r="D41" s="115"/>
      <c r="E41" s="39"/>
      <c r="F41" s="31"/>
      <c r="G41" s="40"/>
      <c r="H41" s="41"/>
      <c r="I41" s="42">
        <f t="shared" ref="I41:I44" si="0">+E41*H41</f>
        <v>0</v>
      </c>
    </row>
    <row r="42" spans="1:9" s="7" customFormat="1" ht="17.25" customHeight="1">
      <c r="A42" s="115" t="s">
        <v>63</v>
      </c>
      <c r="B42" s="115"/>
      <c r="C42" s="115"/>
      <c r="D42" s="115"/>
      <c r="E42" s="39"/>
      <c r="F42" s="31"/>
      <c r="G42" s="40"/>
      <c r="H42" s="41"/>
      <c r="I42" s="42">
        <f t="shared" si="0"/>
        <v>0</v>
      </c>
    </row>
    <row r="43" spans="1:9" s="7" customFormat="1" ht="17.25" customHeight="1">
      <c r="A43" s="115" t="s">
        <v>64</v>
      </c>
      <c r="B43" s="115"/>
      <c r="C43" s="115"/>
      <c r="D43" s="115"/>
      <c r="E43" s="39"/>
      <c r="F43" s="31"/>
      <c r="G43" s="40"/>
      <c r="H43" s="41"/>
      <c r="I43" s="42">
        <f t="shared" si="0"/>
        <v>0</v>
      </c>
    </row>
    <row r="44" spans="1:9" s="7" customFormat="1" ht="17.25" customHeight="1">
      <c r="A44" s="115" t="s">
        <v>65</v>
      </c>
      <c r="B44" s="115"/>
      <c r="C44" s="115"/>
      <c r="D44" s="115"/>
      <c r="E44" s="39"/>
      <c r="F44" s="31"/>
      <c r="G44" s="40"/>
      <c r="H44" s="41"/>
      <c r="I44" s="42">
        <f t="shared" si="0"/>
        <v>0</v>
      </c>
    </row>
    <row r="45" spans="1:9" s="7" customFormat="1" ht="16.5">
      <c r="A45" s="29"/>
      <c r="B45" s="29"/>
      <c r="C45" s="29"/>
      <c r="D45" s="29"/>
      <c r="E45" s="43"/>
      <c r="F45" s="29"/>
      <c r="G45" s="29"/>
      <c r="H45" s="29"/>
      <c r="I45" s="29"/>
    </row>
    <row r="46" spans="1:9" s="7" customFormat="1" ht="17.25" customHeight="1">
      <c r="A46" s="112" t="s">
        <v>66</v>
      </c>
      <c r="B46" s="112"/>
      <c r="C46" s="112"/>
      <c r="D46" s="112"/>
      <c r="E46" s="112"/>
      <c r="F46" s="29"/>
      <c r="G46" s="113" t="s">
        <v>38</v>
      </c>
      <c r="H46" s="113"/>
      <c r="I46" s="113"/>
    </row>
    <row r="47" spans="1:9" s="7" customFormat="1" ht="17.25" customHeight="1">
      <c r="A47" s="114" t="s">
        <v>39</v>
      </c>
      <c r="B47" s="114"/>
      <c r="C47" s="114"/>
      <c r="D47" s="114"/>
      <c r="E47" s="34" t="s">
        <v>40</v>
      </c>
      <c r="F47" s="35"/>
      <c r="G47" s="36" t="s">
        <v>41</v>
      </c>
      <c r="H47" s="37" t="s">
        <v>42</v>
      </c>
      <c r="I47" s="34" t="s">
        <v>43</v>
      </c>
    </row>
    <row r="48" spans="1:9" s="7" customFormat="1" ht="17.25" customHeight="1">
      <c r="A48" s="115" t="s">
        <v>67</v>
      </c>
      <c r="B48" s="115"/>
      <c r="C48" s="115"/>
      <c r="D48" s="115"/>
      <c r="E48" s="44">
        <v>420</v>
      </c>
      <c r="F48" s="31"/>
      <c r="G48" s="45" t="s">
        <v>68</v>
      </c>
      <c r="H48" s="41"/>
      <c r="I48" s="42">
        <f>+E48*H48</f>
        <v>0</v>
      </c>
    </row>
    <row r="49" spans="1:9" s="7" customFormat="1" ht="17.25" customHeight="1">
      <c r="A49" s="115" t="s">
        <v>69</v>
      </c>
      <c r="B49" s="115"/>
      <c r="C49" s="115"/>
      <c r="D49" s="115"/>
      <c r="E49" s="44">
        <v>155</v>
      </c>
      <c r="F49" s="31"/>
      <c r="G49" s="45" t="s">
        <v>70</v>
      </c>
      <c r="H49" s="41"/>
      <c r="I49" s="42">
        <f>+E49*H49</f>
        <v>0</v>
      </c>
    </row>
    <row r="50" spans="1:9" s="7" customFormat="1" ht="16.5" customHeight="1">
      <c r="A50" s="115" t="s">
        <v>71</v>
      </c>
      <c r="B50" s="115"/>
      <c r="C50" s="115"/>
      <c r="D50" s="115"/>
      <c r="E50" s="44">
        <v>210.75</v>
      </c>
      <c r="F50" s="31"/>
      <c r="G50" s="45" t="s">
        <v>255</v>
      </c>
      <c r="H50" s="41"/>
      <c r="I50" s="42">
        <f>+E50*H50</f>
        <v>0</v>
      </c>
    </row>
    <row r="51" spans="1:9" s="7" customFormat="1" ht="16.5">
      <c r="A51" s="29"/>
      <c r="B51" s="29"/>
      <c r="C51" s="29"/>
      <c r="D51" s="29"/>
      <c r="E51" s="43"/>
      <c r="F51" s="29"/>
      <c r="G51" s="29"/>
      <c r="H51" s="29"/>
      <c r="I51" s="29"/>
    </row>
    <row r="52" spans="1:9" s="7" customFormat="1" ht="17.25" customHeight="1">
      <c r="A52" s="112" t="s">
        <v>265</v>
      </c>
      <c r="B52" s="112"/>
      <c r="C52" s="112"/>
      <c r="D52" s="112"/>
      <c r="E52" s="112"/>
      <c r="F52" s="29"/>
      <c r="G52" s="113" t="s">
        <v>38</v>
      </c>
      <c r="H52" s="113"/>
      <c r="I52" s="113"/>
    </row>
    <row r="53" spans="1:9" s="7" customFormat="1" ht="17.25" customHeight="1">
      <c r="A53" s="114" t="s">
        <v>39</v>
      </c>
      <c r="B53" s="114"/>
      <c r="C53" s="114"/>
      <c r="D53" s="114"/>
      <c r="E53" s="34" t="s">
        <v>40</v>
      </c>
      <c r="F53" s="35"/>
      <c r="G53" s="36" t="s">
        <v>41</v>
      </c>
      <c r="H53" s="37" t="s">
        <v>42</v>
      </c>
      <c r="I53" s="34" t="s">
        <v>43</v>
      </c>
    </row>
    <row r="54" spans="1:9" s="7" customFormat="1" ht="17.25" customHeight="1">
      <c r="A54" s="115" t="s">
        <v>72</v>
      </c>
      <c r="B54" s="115"/>
      <c r="C54" s="115"/>
      <c r="D54" s="115"/>
      <c r="E54" s="95">
        <v>40</v>
      </c>
      <c r="F54" s="31"/>
      <c r="G54" s="45" t="s">
        <v>48</v>
      </c>
      <c r="H54" s="46">
        <f>+H26</f>
        <v>0</v>
      </c>
      <c r="I54" s="42">
        <f>+E54*H54</f>
        <v>0</v>
      </c>
    </row>
    <row r="55" spans="1:9" s="7" customFormat="1" ht="17.25" customHeight="1">
      <c r="A55" s="115" t="s">
        <v>73</v>
      </c>
      <c r="B55" s="115"/>
      <c r="C55" s="115"/>
      <c r="D55" s="115"/>
      <c r="E55" s="95">
        <v>40</v>
      </c>
      <c r="F55" s="31"/>
      <c r="G55" s="45" t="s">
        <v>48</v>
      </c>
      <c r="H55" s="46">
        <f>+H27</f>
        <v>0</v>
      </c>
      <c r="I55" s="42">
        <f>+E55*H55</f>
        <v>0</v>
      </c>
    </row>
    <row r="56" spans="1:9" s="7" customFormat="1" ht="17.25" customHeight="1">
      <c r="A56" s="115" t="s">
        <v>74</v>
      </c>
      <c r="B56" s="115"/>
      <c r="C56" s="115"/>
      <c r="D56" s="115"/>
      <c r="E56" s="95">
        <v>250.47</v>
      </c>
      <c r="F56" s="31"/>
      <c r="G56" s="45" t="s">
        <v>48</v>
      </c>
      <c r="H56" s="46">
        <f>+H28</f>
        <v>0</v>
      </c>
      <c r="I56" s="42">
        <f>+E56*H56</f>
        <v>0</v>
      </c>
    </row>
    <row r="57" spans="1:9" s="7" customFormat="1" ht="17.25" customHeight="1">
      <c r="A57" s="115" t="s">
        <v>75</v>
      </c>
      <c r="B57" s="115"/>
      <c r="C57" s="115"/>
      <c r="D57" s="115"/>
      <c r="E57" s="95">
        <v>12</v>
      </c>
      <c r="F57" s="31"/>
      <c r="G57" s="45" t="s">
        <v>76</v>
      </c>
      <c r="H57" s="47">
        <f>+TRACTAMENT!H18</f>
        <v>0</v>
      </c>
      <c r="I57" s="42">
        <f>+E57*H57</f>
        <v>0</v>
      </c>
    </row>
    <row r="58" spans="1:9" s="7" customFormat="1" ht="17.25" customHeight="1">
      <c r="A58" s="115" t="s">
        <v>77</v>
      </c>
      <c r="B58" s="115"/>
      <c r="C58" s="115"/>
      <c r="D58" s="115"/>
      <c r="E58" s="95">
        <v>10</v>
      </c>
      <c r="F58" s="31"/>
      <c r="G58" s="45" t="s">
        <v>76</v>
      </c>
      <c r="H58" s="41"/>
      <c r="I58" s="42">
        <f>+E58*H58</f>
        <v>0</v>
      </c>
    </row>
    <row r="59" spans="1:9" s="7" customFormat="1" ht="16.5">
      <c r="A59" s="117" t="s">
        <v>264</v>
      </c>
      <c r="B59" s="117"/>
      <c r="C59" s="117"/>
      <c r="D59" s="117"/>
      <c r="E59" s="117"/>
      <c r="F59" s="117"/>
      <c r="G59" s="117"/>
      <c r="H59" s="117"/>
      <c r="I59" s="117"/>
    </row>
    <row r="60" spans="1:9" s="7" customFormat="1" ht="16.5">
      <c r="A60" s="117" t="s">
        <v>78</v>
      </c>
      <c r="B60" s="117"/>
      <c r="C60" s="117"/>
      <c r="D60" s="117"/>
      <c r="E60" s="117"/>
      <c r="F60" s="117"/>
      <c r="G60" s="117"/>
      <c r="H60" s="117"/>
      <c r="I60" s="117"/>
    </row>
    <row r="61" spans="1:9" s="7" customFormat="1" ht="16.5">
      <c r="A61" s="29"/>
      <c r="B61" s="29"/>
      <c r="C61" s="29"/>
      <c r="D61" s="29"/>
      <c r="E61" s="29"/>
      <c r="F61" s="29"/>
      <c r="G61" s="29"/>
      <c r="H61" s="29"/>
      <c r="I61" s="29"/>
    </row>
    <row r="62" spans="1:9" s="7" customFormat="1" ht="17.25" customHeight="1">
      <c r="A62" s="112" t="s">
        <v>79</v>
      </c>
      <c r="B62" s="112"/>
      <c r="C62" s="112"/>
      <c r="D62" s="112"/>
      <c r="E62" s="112"/>
      <c r="F62" s="29"/>
      <c r="G62" s="113" t="s">
        <v>38</v>
      </c>
      <c r="H62" s="113"/>
      <c r="I62" s="113"/>
    </row>
    <row r="63" spans="1:9" s="7" customFormat="1" ht="33">
      <c r="A63" s="114" t="s">
        <v>80</v>
      </c>
      <c r="B63" s="114"/>
      <c r="C63" s="114"/>
      <c r="D63" s="114"/>
      <c r="E63" s="34" t="s">
        <v>40</v>
      </c>
      <c r="F63" s="29"/>
      <c r="G63" s="33" t="s">
        <v>81</v>
      </c>
      <c r="H63" s="37" t="s">
        <v>82</v>
      </c>
      <c r="I63" s="34" t="s">
        <v>43</v>
      </c>
    </row>
    <row r="64" spans="1:9" s="7" customFormat="1" ht="17.25" customHeight="1">
      <c r="A64" s="115" t="s">
        <v>83</v>
      </c>
      <c r="B64" s="115"/>
      <c r="C64" s="115"/>
      <c r="D64" s="115"/>
      <c r="E64" s="39"/>
      <c r="F64" s="29"/>
      <c r="G64" s="40"/>
      <c r="H64" s="48"/>
      <c r="I64" s="49">
        <f t="shared" ref="I64:I69" si="1">+E64*G64*H64</f>
        <v>0</v>
      </c>
    </row>
    <row r="65" spans="1:9" s="7" customFormat="1" ht="17.25" customHeight="1">
      <c r="A65" s="115" t="s">
        <v>47</v>
      </c>
      <c r="B65" s="115"/>
      <c r="C65" s="115"/>
      <c r="D65" s="115"/>
      <c r="E65" s="96">
        <v>9</v>
      </c>
      <c r="F65" s="29"/>
      <c r="G65" s="40">
        <v>2</v>
      </c>
      <c r="H65" s="48"/>
      <c r="I65" s="49">
        <f t="shared" si="1"/>
        <v>0</v>
      </c>
    </row>
    <row r="66" spans="1:9" s="7" customFormat="1" ht="17.25" customHeight="1">
      <c r="A66" s="115" t="s">
        <v>49</v>
      </c>
      <c r="B66" s="115"/>
      <c r="C66" s="115"/>
      <c r="D66" s="115"/>
      <c r="E66" s="96">
        <v>9</v>
      </c>
      <c r="F66" s="29"/>
      <c r="G66" s="40">
        <v>2</v>
      </c>
      <c r="H66" s="48"/>
      <c r="I66" s="49">
        <f t="shared" si="1"/>
        <v>0</v>
      </c>
    </row>
    <row r="67" spans="1:9" s="7" customFormat="1" ht="17.25" customHeight="1">
      <c r="A67" s="115" t="s">
        <v>50</v>
      </c>
      <c r="B67" s="115"/>
      <c r="C67" s="115"/>
      <c r="D67" s="115"/>
      <c r="E67" s="96">
        <v>9</v>
      </c>
      <c r="F67" s="29"/>
      <c r="G67" s="40">
        <v>4</v>
      </c>
      <c r="H67" s="48"/>
      <c r="I67" s="49">
        <f t="shared" si="1"/>
        <v>0</v>
      </c>
    </row>
    <row r="68" spans="1:9" s="7" customFormat="1" ht="17.25" customHeight="1">
      <c r="A68" s="115" t="s">
        <v>84</v>
      </c>
      <c r="B68" s="115"/>
      <c r="C68" s="115"/>
      <c r="D68" s="115"/>
      <c r="E68" s="96">
        <v>11.43</v>
      </c>
      <c r="F68" s="29"/>
      <c r="G68" s="40"/>
      <c r="H68" s="48"/>
      <c r="I68" s="49">
        <f t="shared" si="1"/>
        <v>0</v>
      </c>
    </row>
    <row r="69" spans="1:9" s="7" customFormat="1" ht="17.25" customHeight="1">
      <c r="A69" s="115" t="s">
        <v>85</v>
      </c>
      <c r="B69" s="115"/>
      <c r="C69" s="115"/>
      <c r="D69" s="115"/>
      <c r="E69" s="44">
        <v>10.85</v>
      </c>
      <c r="F69" s="29"/>
      <c r="G69" s="40"/>
      <c r="H69" s="48"/>
      <c r="I69" s="49">
        <f t="shared" si="1"/>
        <v>0</v>
      </c>
    </row>
    <row r="70" spans="1:9" s="7" customFormat="1" ht="16.5">
      <c r="A70" s="29"/>
      <c r="B70" s="29"/>
      <c r="C70" s="29"/>
      <c r="D70" s="29"/>
      <c r="E70" s="29"/>
      <c r="F70" s="29"/>
      <c r="G70" s="118" t="s">
        <v>86</v>
      </c>
      <c r="H70" s="118"/>
      <c r="I70" s="118"/>
    </row>
    <row r="71" spans="1:9" s="7" customFormat="1" ht="16.5">
      <c r="A71" s="29"/>
      <c r="B71" s="29"/>
      <c r="C71" s="29"/>
      <c r="D71" s="29"/>
      <c r="E71" s="29"/>
      <c r="F71" s="29"/>
      <c r="G71" s="29"/>
      <c r="H71" s="29"/>
      <c r="I71" s="29"/>
    </row>
    <row r="72" spans="1:9" s="7" customFormat="1" ht="17.25" customHeight="1">
      <c r="A72" s="112" t="s">
        <v>87</v>
      </c>
      <c r="B72" s="112"/>
      <c r="C72" s="112"/>
      <c r="D72" s="112"/>
      <c r="E72" s="112"/>
      <c r="F72" s="29"/>
      <c r="G72" s="113" t="s">
        <v>38</v>
      </c>
      <c r="H72" s="113"/>
      <c r="I72" s="113"/>
    </row>
    <row r="73" spans="1:9" s="7" customFormat="1" ht="17.25" customHeight="1">
      <c r="A73" s="114" t="s">
        <v>80</v>
      </c>
      <c r="B73" s="114"/>
      <c r="C73" s="114"/>
      <c r="D73" s="114"/>
      <c r="E73" s="34" t="s">
        <v>40</v>
      </c>
      <c r="F73" s="29"/>
      <c r="G73" s="33" t="s">
        <v>41</v>
      </c>
      <c r="H73" s="37" t="s">
        <v>42</v>
      </c>
      <c r="I73" s="34" t="s">
        <v>43</v>
      </c>
    </row>
    <row r="74" spans="1:9" s="7" customFormat="1" ht="17.25" customHeight="1">
      <c r="A74" s="115" t="s">
        <v>45</v>
      </c>
      <c r="B74" s="115"/>
      <c r="C74" s="115"/>
      <c r="D74" s="115"/>
      <c r="E74" s="44">
        <v>350</v>
      </c>
      <c r="F74" s="31"/>
      <c r="G74" s="50" t="s">
        <v>52</v>
      </c>
      <c r="H74" s="48"/>
      <c r="I74" s="49">
        <f>+E74*H74</f>
        <v>0</v>
      </c>
    </row>
    <row r="75" spans="1:9" s="7" customFormat="1" ht="17.25" customHeight="1">
      <c r="A75" s="115" t="s">
        <v>64</v>
      </c>
      <c r="B75" s="115"/>
      <c r="C75" s="115"/>
      <c r="D75" s="115"/>
      <c r="E75" s="44">
        <v>16</v>
      </c>
      <c r="F75" s="31"/>
      <c r="G75" s="50" t="s">
        <v>88</v>
      </c>
      <c r="H75" s="48"/>
      <c r="I75" s="49">
        <f>+E75*H75</f>
        <v>0</v>
      </c>
    </row>
    <row r="76" spans="1:9" s="7" customFormat="1" ht="17.25" customHeight="1">
      <c r="A76" s="115" t="s">
        <v>29</v>
      </c>
      <c r="B76" s="115"/>
      <c r="C76" s="115"/>
      <c r="D76" s="115"/>
      <c r="E76" s="44">
        <v>59.03</v>
      </c>
      <c r="F76" s="31"/>
      <c r="G76" s="50" t="s">
        <v>52</v>
      </c>
      <c r="H76" s="47">
        <f>+H65+H66+H67</f>
        <v>0</v>
      </c>
      <c r="I76" s="49">
        <f>+E76*H76</f>
        <v>0</v>
      </c>
    </row>
    <row r="77" spans="1:9" s="7" customFormat="1" ht="17.25" customHeight="1">
      <c r="A77" s="115" t="s">
        <v>89</v>
      </c>
      <c r="B77" s="115"/>
      <c r="C77" s="115"/>
      <c r="D77" s="115"/>
      <c r="E77" s="44">
        <v>265.85000000000002</v>
      </c>
      <c r="F77" s="31"/>
      <c r="G77" s="50" t="s">
        <v>52</v>
      </c>
      <c r="H77" s="47">
        <f>+H68</f>
        <v>0</v>
      </c>
      <c r="I77" s="49">
        <f>+E77*H77</f>
        <v>0</v>
      </c>
    </row>
    <row r="78" spans="1:9" s="7" customFormat="1" ht="17.25" customHeight="1">
      <c r="A78" s="115" t="s">
        <v>90</v>
      </c>
      <c r="B78" s="115"/>
      <c r="C78" s="115"/>
      <c r="D78" s="115"/>
      <c r="E78" s="44">
        <v>3571.4</v>
      </c>
      <c r="F78" s="31"/>
      <c r="G78" s="45" t="s">
        <v>55</v>
      </c>
      <c r="H78" s="48"/>
      <c r="I78" s="49">
        <f>+E78*H78</f>
        <v>0</v>
      </c>
    </row>
    <row r="79" spans="1:9" s="7" customFormat="1" ht="17.25" customHeight="1">
      <c r="A79" s="119" t="s">
        <v>260</v>
      </c>
      <c r="B79" s="119"/>
      <c r="C79" s="119"/>
      <c r="D79" s="119"/>
      <c r="E79" s="119"/>
      <c r="F79" s="119"/>
      <c r="G79" s="119"/>
      <c r="H79" s="119"/>
      <c r="I79" s="119"/>
    </row>
    <row r="80" spans="1:9" s="7" customFormat="1" ht="16.5">
      <c r="A80" s="29"/>
      <c r="B80" s="29"/>
      <c r="C80" s="29"/>
      <c r="D80" s="29"/>
      <c r="E80" s="43"/>
      <c r="F80" s="29"/>
      <c r="G80" s="29"/>
      <c r="H80" s="29"/>
      <c r="I80" s="29"/>
    </row>
    <row r="81" spans="1:9" s="7" customFormat="1" ht="17.25" customHeight="1">
      <c r="A81" s="112" t="s">
        <v>91</v>
      </c>
      <c r="B81" s="112"/>
      <c r="C81" s="112"/>
      <c r="D81" s="112"/>
      <c r="E81" s="112"/>
      <c r="F81" s="29"/>
      <c r="G81" s="113" t="s">
        <v>38</v>
      </c>
      <c r="H81" s="113"/>
      <c r="I81" s="113"/>
    </row>
    <row r="82" spans="1:9" s="7" customFormat="1" ht="17.25" customHeight="1">
      <c r="A82" s="114" t="s">
        <v>39</v>
      </c>
      <c r="B82" s="114"/>
      <c r="C82" s="114"/>
      <c r="D82" s="114"/>
      <c r="E82" s="34" t="s">
        <v>40</v>
      </c>
      <c r="F82" s="35"/>
      <c r="G82" s="36" t="s">
        <v>92</v>
      </c>
      <c r="H82" s="37" t="s">
        <v>42</v>
      </c>
      <c r="I82" s="34" t="s">
        <v>43</v>
      </c>
    </row>
    <row r="83" spans="1:9" s="7" customFormat="1" ht="33" customHeight="1">
      <c r="A83" s="120" t="s">
        <v>93</v>
      </c>
      <c r="B83" s="120"/>
      <c r="C83" s="120"/>
      <c r="D83" s="120"/>
      <c r="E83" s="44">
        <v>1020</v>
      </c>
      <c r="F83" s="51"/>
      <c r="G83" s="50" t="s">
        <v>52</v>
      </c>
      <c r="H83" s="52"/>
      <c r="I83" s="49">
        <f t="shared" ref="I83:I89" si="2">+E83*H83</f>
        <v>0</v>
      </c>
    </row>
    <row r="84" spans="1:9" s="7" customFormat="1" ht="33" customHeight="1">
      <c r="A84" s="120" t="s">
        <v>262</v>
      </c>
      <c r="B84" s="120"/>
      <c r="C84" s="120"/>
      <c r="D84" s="120"/>
      <c r="E84" s="44">
        <v>3280</v>
      </c>
      <c r="F84" s="51"/>
      <c r="G84" s="50" t="s">
        <v>52</v>
      </c>
      <c r="H84" s="52"/>
      <c r="I84" s="49">
        <f t="shared" si="2"/>
        <v>0</v>
      </c>
    </row>
    <row r="85" spans="1:9" s="7" customFormat="1" ht="32.25" customHeight="1">
      <c r="A85" s="115" t="s">
        <v>94</v>
      </c>
      <c r="B85" s="115"/>
      <c r="C85" s="115"/>
      <c r="D85" s="115"/>
      <c r="E85" s="44">
        <v>1300</v>
      </c>
      <c r="F85" s="51"/>
      <c r="G85" s="50" t="s">
        <v>52</v>
      </c>
      <c r="H85" s="52"/>
      <c r="I85" s="49">
        <f t="shared" si="2"/>
        <v>0</v>
      </c>
    </row>
    <row r="86" spans="1:9" s="7" customFormat="1" ht="16.5">
      <c r="A86" s="115" t="s">
        <v>263</v>
      </c>
      <c r="B86" s="115"/>
      <c r="C86" s="115"/>
      <c r="D86" s="115"/>
      <c r="E86" s="44">
        <v>242</v>
      </c>
      <c r="F86" s="97"/>
      <c r="G86" s="50" t="s">
        <v>52</v>
      </c>
      <c r="H86" s="52"/>
      <c r="I86" s="49">
        <f t="shared" si="2"/>
        <v>0</v>
      </c>
    </row>
    <row r="87" spans="1:9" s="7" customFormat="1" ht="17.25" customHeight="1">
      <c r="A87" s="116" t="s">
        <v>95</v>
      </c>
      <c r="B87" s="116"/>
      <c r="C87" s="116"/>
      <c r="D87" s="116"/>
      <c r="E87" s="44">
        <v>83.85</v>
      </c>
      <c r="F87" s="29"/>
      <c r="G87" s="45" t="s">
        <v>96</v>
      </c>
      <c r="H87" s="52"/>
      <c r="I87" s="49">
        <f t="shared" si="2"/>
        <v>0</v>
      </c>
    </row>
    <row r="88" spans="1:9" s="7" customFormat="1" ht="17.25" customHeight="1">
      <c r="A88" s="116" t="s">
        <v>97</v>
      </c>
      <c r="B88" s="116"/>
      <c r="C88" s="116"/>
      <c r="D88" s="116"/>
      <c r="E88" s="44">
        <v>161.62</v>
      </c>
      <c r="F88" s="29"/>
      <c r="G88" s="45" t="s">
        <v>98</v>
      </c>
      <c r="H88" s="52"/>
      <c r="I88" s="49">
        <f t="shared" si="2"/>
        <v>0</v>
      </c>
    </row>
    <row r="89" spans="1:9" s="7" customFormat="1" ht="33" customHeight="1">
      <c r="A89" s="116" t="s">
        <v>99</v>
      </c>
      <c r="B89" s="116"/>
      <c r="C89" s="116"/>
      <c r="D89" s="116"/>
      <c r="E89" s="39"/>
      <c r="F89" s="29"/>
      <c r="G89" s="40"/>
      <c r="H89" s="52"/>
      <c r="I89" s="49">
        <f t="shared" si="2"/>
        <v>0</v>
      </c>
    </row>
    <row r="90" spans="1:9" s="7" customFormat="1" ht="16.5">
      <c r="A90" s="29"/>
      <c r="B90" s="29"/>
      <c r="C90" s="29"/>
      <c r="D90" s="29"/>
      <c r="E90" s="32"/>
      <c r="F90" s="29"/>
      <c r="G90" s="29"/>
      <c r="H90" s="29"/>
      <c r="I90" s="29"/>
    </row>
    <row r="91" spans="1:9" s="7" customFormat="1">
      <c r="A91" s="29"/>
      <c r="B91" s="29"/>
      <c r="C91" s="29"/>
      <c r="D91" s="29"/>
      <c r="E91" s="29"/>
      <c r="F91" s="29"/>
      <c r="G91" s="121" t="s">
        <v>100</v>
      </c>
      <c r="H91" s="121"/>
      <c r="I91" s="53">
        <f>+H12</f>
        <v>0</v>
      </c>
    </row>
    <row r="92" spans="1:9" s="7" customFormat="1">
      <c r="A92" s="29"/>
      <c r="B92" s="29"/>
      <c r="C92" s="29"/>
      <c r="D92" s="29"/>
      <c r="E92" s="29"/>
      <c r="F92" s="29"/>
      <c r="G92" s="121" t="s">
        <v>101</v>
      </c>
      <c r="H92" s="121"/>
      <c r="I92" s="53">
        <f>-H7-H8-H9-H10-H11-H13-H14-H15</f>
        <v>0</v>
      </c>
    </row>
    <row r="93" spans="1:9" s="7" customFormat="1" ht="17.25" customHeight="1">
      <c r="A93" s="29"/>
      <c r="B93" s="29"/>
      <c r="C93" s="29"/>
      <c r="D93" s="29"/>
      <c r="E93" s="29"/>
      <c r="F93" s="29"/>
      <c r="G93" s="122" t="s">
        <v>102</v>
      </c>
      <c r="H93" s="122"/>
      <c r="I93" s="54">
        <f>+I91+I92</f>
        <v>0</v>
      </c>
    </row>
    <row r="94" spans="1:9" s="7" customFormat="1">
      <c r="G94" s="1"/>
      <c r="H94" s="1"/>
      <c r="I94" s="1"/>
    </row>
    <row r="95" spans="1:9" s="7" customFormat="1" ht="16.5"/>
    <row r="96" spans="1:9" s="7" customFormat="1" ht="16.5"/>
    <row r="97" spans="1:15" s="7" customFormat="1" ht="16.5"/>
    <row r="98" spans="1:15" s="7" customFormat="1" ht="16.5"/>
    <row r="99" spans="1:15" s="7" customFormat="1" ht="16.5"/>
    <row r="100" spans="1:15" s="7" customFormat="1" ht="16.5"/>
    <row r="101" spans="1:15" s="7" customFormat="1" ht="16.5"/>
    <row r="102" spans="1:15" s="7" customFormat="1" ht="16.5"/>
    <row r="103" spans="1: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</sheetData>
  <mergeCells count="88">
    <mergeCell ref="G92:H92"/>
    <mergeCell ref="G93:H93"/>
    <mergeCell ref="A85:D85"/>
    <mergeCell ref="A87:D87"/>
    <mergeCell ref="A88:D88"/>
    <mergeCell ref="A89:D89"/>
    <mergeCell ref="G91:H91"/>
    <mergeCell ref="A86:D86"/>
    <mergeCell ref="A81:E81"/>
    <mergeCell ref="G81:I81"/>
    <mergeCell ref="A82:D82"/>
    <mergeCell ref="A83:D83"/>
    <mergeCell ref="A84:D84"/>
    <mergeCell ref="A75:D75"/>
    <mergeCell ref="A76:D76"/>
    <mergeCell ref="A77:D77"/>
    <mergeCell ref="A78:D78"/>
    <mergeCell ref="A79:I79"/>
    <mergeCell ref="G70:I70"/>
    <mergeCell ref="A72:E72"/>
    <mergeCell ref="G72:I72"/>
    <mergeCell ref="A73:D73"/>
    <mergeCell ref="A74:D74"/>
    <mergeCell ref="A65:D65"/>
    <mergeCell ref="A66:D66"/>
    <mergeCell ref="A67:D67"/>
    <mergeCell ref="A68:D68"/>
    <mergeCell ref="A69:D69"/>
    <mergeCell ref="A60:I60"/>
    <mergeCell ref="A62:E62"/>
    <mergeCell ref="G62:I62"/>
    <mergeCell ref="A63:D63"/>
    <mergeCell ref="A64:D64"/>
    <mergeCell ref="A55:D55"/>
    <mergeCell ref="A56:D56"/>
    <mergeCell ref="A57:D57"/>
    <mergeCell ref="A58:D58"/>
    <mergeCell ref="A59:I59"/>
    <mergeCell ref="A50:D50"/>
    <mergeCell ref="A52:E52"/>
    <mergeCell ref="G52:I52"/>
    <mergeCell ref="A53:D53"/>
    <mergeCell ref="A54:D54"/>
    <mergeCell ref="A46:E46"/>
    <mergeCell ref="G46:I46"/>
    <mergeCell ref="A47:D47"/>
    <mergeCell ref="A48:D48"/>
    <mergeCell ref="A49:D49"/>
    <mergeCell ref="A40:D40"/>
    <mergeCell ref="A41:D41"/>
    <mergeCell ref="A42:D42"/>
    <mergeCell ref="A43:D43"/>
    <mergeCell ref="A44:D44"/>
    <mergeCell ref="A35:D35"/>
    <mergeCell ref="A36:D36"/>
    <mergeCell ref="A38:E38"/>
    <mergeCell ref="G38:I38"/>
    <mergeCell ref="A39:D39"/>
    <mergeCell ref="A31:E31"/>
    <mergeCell ref="G31:I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4:E24"/>
    <mergeCell ref="G24:I24"/>
    <mergeCell ref="B14:G14"/>
    <mergeCell ref="B15:G15"/>
    <mergeCell ref="A18:E18"/>
    <mergeCell ref="G18:I18"/>
    <mergeCell ref="A19:D19"/>
    <mergeCell ref="B9:G9"/>
    <mergeCell ref="B10:G10"/>
    <mergeCell ref="B11:G11"/>
    <mergeCell ref="B12:G12"/>
    <mergeCell ref="B13:G13"/>
    <mergeCell ref="C1:I1"/>
    <mergeCell ref="C3:I3"/>
    <mergeCell ref="A6:G6"/>
    <mergeCell ref="B7:G7"/>
    <mergeCell ref="B8:G8"/>
  </mergeCells>
  <printOptions horizontalCentered="1"/>
  <pageMargins left="0.59027777777777801" right="0.59027777777777801" top="0.59027777777777801" bottom="0.59097222222222201" header="0.511811023622047" footer="0"/>
  <pageSetup paperSize="9" orientation="landscape" horizontalDpi="300" verticalDpi="300"/>
  <headerFooter differentFirst="1">
    <firstFooter>&amp;C&amp;"Times New Roman,Normal"&amp;12&amp;Kffffff&amp;A</first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6"/>
  <sheetViews>
    <sheetView showGridLines="0" topLeftCell="A3" zoomScaleNormal="100" workbookViewId="0">
      <selection activeCell="E50" sqref="E50"/>
    </sheetView>
  </sheetViews>
  <sheetFormatPr baseColWidth="10" defaultColWidth="13.42578125" defaultRowHeight="17.25"/>
  <cols>
    <col min="1" max="1" width="8.140625" style="28" customWidth="1"/>
    <col min="2" max="2" width="18.42578125" style="28" customWidth="1"/>
    <col min="3" max="3" width="13.42578125" style="28"/>
    <col min="4" max="4" width="12.140625" style="28" customWidth="1"/>
    <col min="5" max="5" width="13.7109375" style="28" customWidth="1"/>
    <col min="6" max="6" width="2.85546875" style="28" customWidth="1"/>
    <col min="7" max="7" width="19.7109375" style="28" customWidth="1"/>
    <col min="8" max="8" width="15.140625" style="28" customWidth="1"/>
    <col min="9" max="9" width="21.28515625" style="55" customWidth="1"/>
    <col min="10" max="1024" width="13.42578125" style="28"/>
    <col min="1025" max="16384" width="13.42578125" style="1"/>
  </cols>
  <sheetData>
    <row r="1" spans="1:9" s="1" customFormat="1" ht="26.25" customHeight="1">
      <c r="C1" s="108" t="s">
        <v>0</v>
      </c>
      <c r="D1" s="108"/>
      <c r="E1" s="108"/>
      <c r="F1" s="108"/>
      <c r="G1" s="108"/>
      <c r="H1" s="108"/>
      <c r="I1" s="108"/>
    </row>
    <row r="2" spans="1:9" s="1" customFormat="1" ht="7.5" customHeight="1">
      <c r="C2" s="27"/>
      <c r="D2" s="27"/>
      <c r="E2" s="27"/>
      <c r="F2" s="27"/>
      <c r="G2" s="27"/>
      <c r="H2" s="28"/>
      <c r="I2" s="28"/>
    </row>
    <row r="3" spans="1:9" s="1" customFormat="1" ht="18" customHeight="1">
      <c r="C3" s="109" t="s">
        <v>103</v>
      </c>
      <c r="D3" s="109"/>
      <c r="E3" s="109"/>
      <c r="F3" s="109"/>
      <c r="G3" s="109"/>
      <c r="H3" s="109"/>
      <c r="I3" s="109"/>
    </row>
    <row r="4" spans="1:9" s="29" customFormat="1" ht="16.5">
      <c r="H4" s="56"/>
      <c r="I4" s="57"/>
    </row>
    <row r="5" spans="1:9" s="29" customFormat="1" ht="16.5">
      <c r="A5" s="58"/>
      <c r="B5" s="58"/>
      <c r="C5" s="58"/>
      <c r="D5" s="58"/>
      <c r="E5" s="58"/>
      <c r="F5" s="58"/>
      <c r="G5" s="58"/>
      <c r="I5" s="59"/>
    </row>
    <row r="6" spans="1:9" s="29" customFormat="1" ht="17.25" customHeight="1">
      <c r="A6" s="110" t="s">
        <v>26</v>
      </c>
      <c r="B6" s="110"/>
      <c r="C6" s="110"/>
      <c r="D6" s="110"/>
      <c r="E6" s="110"/>
      <c r="F6" s="110"/>
      <c r="G6" s="110"/>
      <c r="H6" s="30" t="s">
        <v>27</v>
      </c>
      <c r="I6" s="59"/>
    </row>
    <row r="7" spans="1:9" s="29" customFormat="1" ht="32.25" customHeight="1">
      <c r="A7" s="31">
        <v>1</v>
      </c>
      <c r="B7" s="123" t="s">
        <v>104</v>
      </c>
      <c r="C7" s="123"/>
      <c r="D7" s="123"/>
      <c r="E7" s="123"/>
      <c r="F7" s="123"/>
      <c r="G7" s="123"/>
      <c r="H7" s="60">
        <f>SUM(I16:I24)</f>
        <v>0</v>
      </c>
      <c r="I7" s="59"/>
    </row>
    <row r="8" spans="1:9" s="29" customFormat="1" ht="17.25" customHeight="1">
      <c r="A8" s="31">
        <v>2</v>
      </c>
      <c r="B8" s="123" t="s">
        <v>105</v>
      </c>
      <c r="C8" s="123"/>
      <c r="D8" s="123"/>
      <c r="E8" s="123"/>
      <c r="F8" s="123"/>
      <c r="G8" s="123"/>
      <c r="H8" s="60">
        <f>SUM(I28:I31)</f>
        <v>0</v>
      </c>
      <c r="I8" s="59"/>
    </row>
    <row r="9" spans="1:9" s="29" customFormat="1" ht="17.25" customHeight="1">
      <c r="A9" s="31">
        <v>3</v>
      </c>
      <c r="B9" s="123" t="s">
        <v>106</v>
      </c>
      <c r="C9" s="123"/>
      <c r="D9" s="123"/>
      <c r="E9" s="123"/>
      <c r="F9" s="123"/>
      <c r="G9" s="123"/>
      <c r="H9" s="60">
        <f>SUM(I36:I38)</f>
        <v>0</v>
      </c>
      <c r="I9" s="59"/>
    </row>
    <row r="10" spans="1:9" s="29" customFormat="1" ht="17.25" customHeight="1">
      <c r="A10" s="31">
        <v>4</v>
      </c>
      <c r="B10" s="123" t="s">
        <v>107</v>
      </c>
      <c r="C10" s="123"/>
      <c r="D10" s="123"/>
      <c r="E10" s="123"/>
      <c r="F10" s="123"/>
      <c r="G10" s="123"/>
      <c r="H10" s="60">
        <f>+I42</f>
        <v>0</v>
      </c>
      <c r="I10" s="59"/>
    </row>
    <row r="11" spans="1:9" s="29" customFormat="1" ht="17.25" customHeight="1">
      <c r="A11" s="31">
        <v>5</v>
      </c>
      <c r="B11" s="123" t="s">
        <v>108</v>
      </c>
      <c r="C11" s="123"/>
      <c r="D11" s="123"/>
      <c r="E11" s="123"/>
      <c r="F11" s="123"/>
      <c r="G11" s="123"/>
      <c r="H11" s="60">
        <f>SUM(I46:I47)</f>
        <v>0</v>
      </c>
      <c r="I11" s="59"/>
    </row>
    <row r="12" spans="1:9" s="29" customFormat="1" ht="16.5">
      <c r="A12" s="31"/>
      <c r="B12" s="31"/>
      <c r="C12" s="31"/>
      <c r="D12" s="31"/>
      <c r="E12" s="31"/>
      <c r="I12" s="59"/>
    </row>
    <row r="13" spans="1:9" s="29" customFormat="1" ht="16.5">
      <c r="I13" s="59"/>
    </row>
    <row r="14" spans="1:9" s="29" customFormat="1" ht="17.25" customHeight="1">
      <c r="A14" s="112" t="s">
        <v>109</v>
      </c>
      <c r="B14" s="112"/>
      <c r="C14" s="112"/>
      <c r="D14" s="112"/>
      <c r="E14" s="112"/>
      <c r="G14" s="113" t="s">
        <v>38</v>
      </c>
      <c r="H14" s="113"/>
      <c r="I14" s="113"/>
    </row>
    <row r="15" spans="1:9" s="35" customFormat="1" ht="28.35" customHeight="1">
      <c r="A15" s="114" t="s">
        <v>110</v>
      </c>
      <c r="B15" s="114"/>
      <c r="C15" s="114"/>
      <c r="D15" s="114"/>
      <c r="E15" s="34" t="s">
        <v>40</v>
      </c>
      <c r="G15" s="61" t="s">
        <v>80</v>
      </c>
      <c r="H15" s="37" t="s">
        <v>111</v>
      </c>
      <c r="I15" s="34" t="s">
        <v>43</v>
      </c>
    </row>
    <row r="16" spans="1:9" s="29" customFormat="1" ht="17.25" customHeight="1">
      <c r="A16" s="115" t="s">
        <v>112</v>
      </c>
      <c r="B16" s="115"/>
      <c r="C16" s="115"/>
      <c r="D16" s="115"/>
      <c r="E16" s="62">
        <v>94.32</v>
      </c>
      <c r="F16" s="31"/>
      <c r="G16" s="45" t="s">
        <v>113</v>
      </c>
      <c r="H16" s="48"/>
      <c r="I16" s="63">
        <f t="shared" ref="I16:I24" si="0">+E16*H16</f>
        <v>0</v>
      </c>
    </row>
    <row r="17" spans="1:1024" s="29" customFormat="1" ht="17.25" customHeight="1">
      <c r="A17" s="116" t="s">
        <v>114</v>
      </c>
      <c r="B17" s="116"/>
      <c r="C17" s="116"/>
      <c r="D17" s="116"/>
      <c r="E17" s="62">
        <v>95.83</v>
      </c>
      <c r="F17" s="31"/>
      <c r="G17" s="45" t="s">
        <v>115</v>
      </c>
      <c r="H17" s="48"/>
      <c r="I17" s="63">
        <f t="shared" si="0"/>
        <v>0</v>
      </c>
    </row>
    <row r="18" spans="1:1024" s="29" customFormat="1" ht="17.25" customHeight="1">
      <c r="A18" s="116" t="s">
        <v>116</v>
      </c>
      <c r="B18" s="116"/>
      <c r="C18" s="124" t="s">
        <v>117</v>
      </c>
      <c r="D18" s="124"/>
      <c r="E18" s="62">
        <v>100</v>
      </c>
      <c r="F18" s="31"/>
      <c r="G18" s="45" t="s">
        <v>13</v>
      </c>
      <c r="H18" s="48"/>
      <c r="I18" s="63">
        <f t="shared" si="0"/>
        <v>0</v>
      </c>
    </row>
    <row r="19" spans="1:1024" s="29" customFormat="1" ht="33" customHeight="1">
      <c r="A19" s="116" t="s">
        <v>116</v>
      </c>
      <c r="B19" s="116"/>
      <c r="C19" s="124" t="s">
        <v>118</v>
      </c>
      <c r="D19" s="124"/>
      <c r="E19" s="62">
        <v>5</v>
      </c>
      <c r="F19" s="31"/>
      <c r="G19" s="125" t="s">
        <v>119</v>
      </c>
      <c r="H19" s="48"/>
      <c r="I19" s="63">
        <f t="shared" si="0"/>
        <v>0</v>
      </c>
      <c r="J19" s="64"/>
    </row>
    <row r="20" spans="1:1024" s="29" customFormat="1" ht="33" customHeight="1">
      <c r="A20" s="116" t="s">
        <v>116</v>
      </c>
      <c r="B20" s="116"/>
      <c r="C20" s="124" t="s">
        <v>120</v>
      </c>
      <c r="D20" s="124"/>
      <c r="E20" s="62">
        <v>10</v>
      </c>
      <c r="F20" s="31"/>
      <c r="G20" s="125"/>
      <c r="H20" s="48"/>
      <c r="I20" s="63">
        <f t="shared" si="0"/>
        <v>0</v>
      </c>
      <c r="J20" s="64"/>
    </row>
    <row r="21" spans="1:1024" s="29" customFormat="1" ht="33" customHeight="1">
      <c r="A21" s="116" t="s">
        <v>116</v>
      </c>
      <c r="B21" s="116"/>
      <c r="C21" s="124" t="s">
        <v>121</v>
      </c>
      <c r="D21" s="124"/>
      <c r="E21" s="62">
        <v>30</v>
      </c>
      <c r="F21" s="31"/>
      <c r="G21" s="125"/>
      <c r="H21" s="48"/>
      <c r="I21" s="63">
        <f t="shared" si="0"/>
        <v>0</v>
      </c>
      <c r="J21" s="64"/>
    </row>
    <row r="22" spans="1:1024" s="29" customFormat="1" ht="33" customHeight="1">
      <c r="A22" s="116" t="s">
        <v>116</v>
      </c>
      <c r="B22" s="116"/>
      <c r="C22" s="124" t="s">
        <v>122</v>
      </c>
      <c r="D22" s="124"/>
      <c r="E22" s="62">
        <v>60</v>
      </c>
      <c r="F22" s="31"/>
      <c r="G22" s="125"/>
      <c r="H22" s="48"/>
      <c r="I22" s="63">
        <f t="shared" si="0"/>
        <v>0</v>
      </c>
      <c r="J22" s="64"/>
    </row>
    <row r="23" spans="1:1024" s="29" customFormat="1" ht="17.25" customHeight="1">
      <c r="A23" s="116" t="s">
        <v>116</v>
      </c>
      <c r="B23" s="116"/>
      <c r="C23" s="124" t="s">
        <v>123</v>
      </c>
      <c r="D23" s="124"/>
      <c r="E23" s="62">
        <v>100</v>
      </c>
      <c r="F23" s="31"/>
      <c r="G23" s="45" t="s">
        <v>124</v>
      </c>
      <c r="H23" s="48"/>
      <c r="I23" s="63">
        <f t="shared" si="0"/>
        <v>0</v>
      </c>
      <c r="J23" s="64"/>
    </row>
    <row r="24" spans="1:1024" s="29" customFormat="1" ht="17.25" customHeight="1">
      <c r="A24" s="116" t="s">
        <v>116</v>
      </c>
      <c r="B24" s="116"/>
      <c r="C24" s="124" t="s">
        <v>125</v>
      </c>
      <c r="D24" s="124"/>
      <c r="E24" s="62">
        <v>0</v>
      </c>
      <c r="F24" s="31"/>
      <c r="G24" s="45" t="s">
        <v>126</v>
      </c>
      <c r="H24" s="48"/>
      <c r="I24" s="63">
        <f t="shared" si="0"/>
        <v>0</v>
      </c>
    </row>
    <row r="25" spans="1:1024" s="65" customFormat="1" ht="16.5">
      <c r="A25" s="29"/>
      <c r="B25" s="29"/>
      <c r="C25" s="29"/>
      <c r="D25" s="29"/>
      <c r="E25" s="43"/>
      <c r="F25" s="29"/>
      <c r="G25" s="29"/>
      <c r="H25" s="29"/>
      <c r="I25" s="5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29"/>
      <c r="KI25" s="29"/>
      <c r="KJ25" s="29"/>
      <c r="KK25" s="29"/>
      <c r="KL25" s="29"/>
      <c r="KM25" s="29"/>
      <c r="KN25" s="29"/>
      <c r="KO25" s="29"/>
      <c r="KP25" s="29"/>
      <c r="KQ25" s="29"/>
      <c r="KR25" s="29"/>
      <c r="KS25" s="29"/>
      <c r="KT25" s="29"/>
      <c r="KU25" s="29"/>
      <c r="KV25" s="29"/>
      <c r="KW25" s="29"/>
      <c r="KX25" s="29"/>
      <c r="KY25" s="29"/>
      <c r="KZ25" s="29"/>
      <c r="LA25" s="29"/>
      <c r="LB25" s="29"/>
      <c r="LC25" s="29"/>
      <c r="LD25" s="29"/>
      <c r="LE25" s="29"/>
      <c r="LF25" s="29"/>
      <c r="LG25" s="29"/>
      <c r="LH25" s="29"/>
      <c r="LI25" s="29"/>
      <c r="LJ25" s="29"/>
      <c r="LK25" s="29"/>
      <c r="LL25" s="29"/>
      <c r="LM25" s="29"/>
      <c r="LN25" s="29"/>
      <c r="LO25" s="29"/>
      <c r="LP25" s="29"/>
      <c r="LQ25" s="29"/>
      <c r="LR25" s="29"/>
      <c r="LS25" s="29"/>
      <c r="LT25" s="29"/>
      <c r="LU25" s="29"/>
      <c r="LV25" s="29"/>
      <c r="LW25" s="29"/>
      <c r="LX25" s="29"/>
      <c r="LY25" s="29"/>
      <c r="LZ25" s="29"/>
      <c r="MA25" s="29"/>
      <c r="MB25" s="29"/>
      <c r="MC25" s="29"/>
      <c r="MD25" s="29"/>
      <c r="ME25" s="29"/>
      <c r="MF25" s="29"/>
      <c r="MG25" s="29"/>
      <c r="MH25" s="29"/>
      <c r="MI25" s="29"/>
      <c r="MJ25" s="29"/>
      <c r="MK25" s="29"/>
      <c r="ML25" s="29"/>
      <c r="MM25" s="29"/>
      <c r="MN25" s="29"/>
      <c r="MO25" s="29"/>
      <c r="MP25" s="29"/>
      <c r="MQ25" s="29"/>
      <c r="MR25" s="29"/>
      <c r="MS25" s="29"/>
      <c r="MT25" s="29"/>
      <c r="MU25" s="29"/>
      <c r="MV25" s="29"/>
      <c r="MW25" s="29"/>
      <c r="MX25" s="29"/>
      <c r="MY25" s="29"/>
      <c r="MZ25" s="29"/>
      <c r="NA25" s="29"/>
      <c r="NB25" s="29"/>
      <c r="NC25" s="29"/>
      <c r="ND25" s="29"/>
      <c r="NE25" s="29"/>
      <c r="NF25" s="29"/>
      <c r="NG25" s="29"/>
      <c r="NH25" s="29"/>
      <c r="NI25" s="29"/>
      <c r="NJ25" s="29"/>
      <c r="NK25" s="29"/>
      <c r="NL25" s="29"/>
      <c r="NM25" s="29"/>
      <c r="NN25" s="29"/>
      <c r="NO25" s="29"/>
      <c r="NP25" s="29"/>
      <c r="NQ25" s="29"/>
      <c r="NR25" s="29"/>
      <c r="NS25" s="29"/>
      <c r="NT25" s="29"/>
      <c r="NU25" s="29"/>
      <c r="NV25" s="29"/>
      <c r="NW25" s="29"/>
      <c r="NX25" s="29"/>
      <c r="NY25" s="29"/>
      <c r="NZ25" s="29"/>
      <c r="OA25" s="29"/>
      <c r="OB25" s="29"/>
      <c r="OC25" s="29"/>
      <c r="OD25" s="29"/>
      <c r="OE25" s="29"/>
      <c r="OF25" s="29"/>
      <c r="OG25" s="29"/>
      <c r="OH25" s="29"/>
      <c r="OI25" s="29"/>
      <c r="OJ25" s="29"/>
      <c r="OK25" s="29"/>
      <c r="OL25" s="29"/>
      <c r="OM25" s="29"/>
      <c r="ON25" s="29"/>
      <c r="OO25" s="29"/>
      <c r="OP25" s="29"/>
      <c r="OQ25" s="29"/>
      <c r="OR25" s="29"/>
      <c r="OS25" s="29"/>
      <c r="OT25" s="29"/>
      <c r="OU25" s="29"/>
      <c r="OV25" s="29"/>
      <c r="OW25" s="29"/>
      <c r="OX25" s="29"/>
      <c r="OY25" s="29"/>
      <c r="OZ25" s="29"/>
      <c r="PA25" s="29"/>
      <c r="PB25" s="29"/>
      <c r="PC25" s="29"/>
      <c r="PD25" s="29"/>
      <c r="PE25" s="29"/>
      <c r="PF25" s="29"/>
      <c r="PG25" s="29"/>
      <c r="PH25" s="29"/>
      <c r="PI25" s="29"/>
      <c r="PJ25" s="29"/>
      <c r="PK25" s="29"/>
      <c r="PL25" s="29"/>
      <c r="PM25" s="29"/>
      <c r="PN25" s="29"/>
      <c r="PO25" s="29"/>
      <c r="PP25" s="29"/>
      <c r="PQ25" s="29"/>
      <c r="PR25" s="29"/>
      <c r="PS25" s="29"/>
      <c r="PT25" s="29"/>
      <c r="PU25" s="29"/>
      <c r="PV25" s="29"/>
      <c r="PW25" s="29"/>
      <c r="PX25" s="29"/>
      <c r="PY25" s="29"/>
      <c r="PZ25" s="29"/>
      <c r="QA25" s="29"/>
      <c r="QB25" s="29"/>
      <c r="QC25" s="29"/>
      <c r="QD25" s="29"/>
      <c r="QE25" s="29"/>
      <c r="QF25" s="29"/>
      <c r="QG25" s="29"/>
      <c r="QH25" s="29"/>
      <c r="QI25" s="29"/>
      <c r="QJ25" s="29"/>
      <c r="QK25" s="29"/>
      <c r="QL25" s="29"/>
      <c r="QM25" s="29"/>
      <c r="QN25" s="29"/>
      <c r="QO25" s="29"/>
      <c r="QP25" s="29"/>
      <c r="QQ25" s="29"/>
      <c r="QR25" s="29"/>
      <c r="QS25" s="29"/>
      <c r="QT25" s="29"/>
      <c r="QU25" s="29"/>
      <c r="QV25" s="29"/>
      <c r="QW25" s="29"/>
      <c r="QX25" s="29"/>
      <c r="QY25" s="29"/>
      <c r="QZ25" s="29"/>
      <c r="RA25" s="29"/>
      <c r="RB25" s="29"/>
      <c r="RC25" s="29"/>
      <c r="RD25" s="29"/>
      <c r="RE25" s="29"/>
      <c r="RF25" s="29"/>
      <c r="RG25" s="29"/>
      <c r="RH25" s="29"/>
      <c r="RI25" s="29"/>
      <c r="RJ25" s="29"/>
      <c r="RK25" s="29"/>
      <c r="RL25" s="29"/>
      <c r="RM25" s="29"/>
      <c r="RN25" s="29"/>
      <c r="RO25" s="29"/>
      <c r="RP25" s="29"/>
      <c r="RQ25" s="29"/>
      <c r="RR25" s="29"/>
      <c r="RS25" s="29"/>
      <c r="RT25" s="29"/>
      <c r="RU25" s="29"/>
      <c r="RV25" s="29"/>
      <c r="RW25" s="29"/>
      <c r="RX25" s="29"/>
      <c r="RY25" s="29"/>
      <c r="RZ25" s="29"/>
      <c r="SA25" s="29"/>
      <c r="SB25" s="29"/>
      <c r="SC25" s="29"/>
      <c r="SD25" s="29"/>
      <c r="SE25" s="29"/>
      <c r="SF25" s="29"/>
      <c r="SG25" s="29"/>
      <c r="SH25" s="29"/>
      <c r="SI25" s="29"/>
      <c r="SJ25" s="29"/>
      <c r="SK25" s="29"/>
      <c r="SL25" s="29"/>
      <c r="SM25" s="29"/>
      <c r="SN25" s="29"/>
      <c r="SO25" s="29"/>
      <c r="SP25" s="29"/>
      <c r="SQ25" s="29"/>
      <c r="SR25" s="29"/>
      <c r="SS25" s="29"/>
      <c r="ST25" s="29"/>
      <c r="SU25" s="29"/>
      <c r="SV25" s="29"/>
      <c r="SW25" s="29"/>
      <c r="SX25" s="29"/>
      <c r="SY25" s="29"/>
      <c r="SZ25" s="29"/>
      <c r="TA25" s="29"/>
      <c r="TB25" s="29"/>
      <c r="TC25" s="29"/>
      <c r="TD25" s="29"/>
      <c r="TE25" s="29"/>
      <c r="TF25" s="29"/>
      <c r="TG25" s="29"/>
      <c r="TH25" s="29"/>
      <c r="TI25" s="29"/>
      <c r="TJ25" s="29"/>
      <c r="TK25" s="29"/>
      <c r="TL25" s="29"/>
      <c r="TM25" s="29"/>
      <c r="TN25" s="29"/>
      <c r="TO25" s="29"/>
      <c r="TP25" s="29"/>
      <c r="TQ25" s="29"/>
      <c r="TR25" s="29"/>
      <c r="TS25" s="29"/>
      <c r="TT25" s="29"/>
      <c r="TU25" s="29"/>
      <c r="TV25" s="29"/>
      <c r="TW25" s="29"/>
      <c r="TX25" s="29"/>
      <c r="TY25" s="29"/>
      <c r="TZ25" s="29"/>
      <c r="UA25" s="29"/>
      <c r="UB25" s="29"/>
      <c r="UC25" s="29"/>
      <c r="UD25" s="29"/>
      <c r="UE25" s="29"/>
      <c r="UF25" s="29"/>
      <c r="UG25" s="29"/>
      <c r="UH25" s="29"/>
      <c r="UI25" s="29"/>
      <c r="UJ25" s="29"/>
      <c r="UK25" s="29"/>
      <c r="UL25" s="29"/>
      <c r="UM25" s="29"/>
      <c r="UN25" s="29"/>
      <c r="UO25" s="29"/>
      <c r="UP25" s="29"/>
      <c r="UQ25" s="29"/>
      <c r="UR25" s="29"/>
      <c r="US25" s="29"/>
      <c r="UT25" s="29"/>
      <c r="UU25" s="29"/>
      <c r="UV25" s="29"/>
      <c r="UW25" s="29"/>
      <c r="UX25" s="29"/>
      <c r="UY25" s="29"/>
      <c r="UZ25" s="29"/>
      <c r="VA25" s="29"/>
      <c r="VB25" s="29"/>
      <c r="VC25" s="29"/>
      <c r="VD25" s="29"/>
      <c r="VE25" s="29"/>
      <c r="VF25" s="29"/>
      <c r="VG25" s="29"/>
      <c r="VH25" s="29"/>
      <c r="VI25" s="29"/>
      <c r="VJ25" s="29"/>
      <c r="VK25" s="29"/>
      <c r="VL25" s="29"/>
      <c r="VM25" s="29"/>
      <c r="VN25" s="29"/>
      <c r="VO25" s="29"/>
      <c r="VP25" s="29"/>
      <c r="VQ25" s="29"/>
      <c r="VR25" s="29"/>
      <c r="VS25" s="29"/>
      <c r="VT25" s="29"/>
      <c r="VU25" s="29"/>
      <c r="VV25" s="29"/>
      <c r="VW25" s="29"/>
      <c r="VX25" s="29"/>
      <c r="VY25" s="29"/>
      <c r="VZ25" s="29"/>
      <c r="WA25" s="29"/>
      <c r="WB25" s="29"/>
      <c r="WC25" s="29"/>
      <c r="WD25" s="29"/>
      <c r="WE25" s="29"/>
      <c r="WF25" s="29"/>
      <c r="WG25" s="29"/>
      <c r="WH25" s="29"/>
      <c r="WI25" s="29"/>
      <c r="WJ25" s="29"/>
      <c r="WK25" s="29"/>
      <c r="WL25" s="29"/>
      <c r="WM25" s="29"/>
      <c r="WN25" s="29"/>
      <c r="WO25" s="29"/>
      <c r="WP25" s="29"/>
      <c r="WQ25" s="29"/>
      <c r="WR25" s="29"/>
      <c r="WS25" s="29"/>
      <c r="WT25" s="29"/>
      <c r="WU25" s="29"/>
      <c r="WV25" s="29"/>
      <c r="WW25" s="29"/>
      <c r="WX25" s="29"/>
      <c r="WY25" s="29"/>
      <c r="WZ25" s="29"/>
      <c r="XA25" s="29"/>
      <c r="XB25" s="29"/>
      <c r="XC25" s="29"/>
      <c r="XD25" s="29"/>
      <c r="XE25" s="29"/>
      <c r="XF25" s="29"/>
      <c r="XG25" s="29"/>
      <c r="XH25" s="29"/>
      <c r="XI25" s="29"/>
      <c r="XJ25" s="29"/>
      <c r="XK25" s="29"/>
      <c r="XL25" s="29"/>
      <c r="XM25" s="29"/>
      <c r="XN25" s="29"/>
      <c r="XO25" s="29"/>
      <c r="XP25" s="29"/>
      <c r="XQ25" s="29"/>
      <c r="XR25" s="29"/>
      <c r="XS25" s="29"/>
      <c r="XT25" s="29"/>
      <c r="XU25" s="29"/>
      <c r="XV25" s="29"/>
      <c r="XW25" s="29"/>
      <c r="XX25" s="29"/>
      <c r="XY25" s="29"/>
      <c r="XZ25" s="29"/>
      <c r="YA25" s="29"/>
      <c r="YB25" s="29"/>
      <c r="YC25" s="29"/>
      <c r="YD25" s="29"/>
      <c r="YE25" s="29"/>
      <c r="YF25" s="29"/>
      <c r="YG25" s="29"/>
      <c r="YH25" s="29"/>
      <c r="YI25" s="29"/>
      <c r="YJ25" s="29"/>
      <c r="YK25" s="29"/>
      <c r="YL25" s="29"/>
      <c r="YM25" s="29"/>
      <c r="YN25" s="29"/>
      <c r="YO25" s="29"/>
      <c r="YP25" s="29"/>
      <c r="YQ25" s="29"/>
      <c r="YR25" s="29"/>
      <c r="YS25" s="29"/>
      <c r="YT25" s="29"/>
      <c r="YU25" s="29"/>
      <c r="YV25" s="29"/>
      <c r="YW25" s="29"/>
      <c r="YX25" s="29"/>
      <c r="YY25" s="29"/>
      <c r="YZ25" s="29"/>
      <c r="ZA25" s="29"/>
      <c r="ZB25" s="29"/>
      <c r="ZC25" s="29"/>
      <c r="ZD25" s="29"/>
      <c r="ZE25" s="29"/>
      <c r="ZF25" s="29"/>
      <c r="ZG25" s="29"/>
      <c r="ZH25" s="29"/>
      <c r="ZI25" s="29"/>
      <c r="ZJ25" s="29"/>
      <c r="ZK25" s="29"/>
      <c r="ZL25" s="29"/>
      <c r="ZM25" s="29"/>
      <c r="ZN25" s="29"/>
      <c r="ZO25" s="29"/>
      <c r="ZP25" s="29"/>
      <c r="ZQ25" s="29"/>
      <c r="ZR25" s="29"/>
      <c r="ZS25" s="29"/>
      <c r="ZT25" s="29"/>
      <c r="ZU25" s="29"/>
      <c r="ZV25" s="29"/>
      <c r="ZW25" s="29"/>
      <c r="ZX25" s="29"/>
      <c r="ZY25" s="29"/>
      <c r="ZZ25" s="29"/>
      <c r="AAA25" s="29"/>
      <c r="AAB25" s="29"/>
      <c r="AAC25" s="29"/>
      <c r="AAD25" s="29"/>
      <c r="AAE25" s="29"/>
      <c r="AAF25" s="29"/>
      <c r="AAG25" s="29"/>
      <c r="AAH25" s="29"/>
      <c r="AAI25" s="29"/>
      <c r="AAJ25" s="29"/>
      <c r="AAK25" s="29"/>
      <c r="AAL25" s="29"/>
      <c r="AAM25" s="29"/>
      <c r="AAN25" s="29"/>
      <c r="AAO25" s="29"/>
      <c r="AAP25" s="29"/>
      <c r="AAQ25" s="29"/>
      <c r="AAR25" s="29"/>
      <c r="AAS25" s="29"/>
      <c r="AAT25" s="29"/>
      <c r="AAU25" s="29"/>
      <c r="AAV25" s="29"/>
      <c r="AAW25" s="29"/>
      <c r="AAX25" s="29"/>
      <c r="AAY25" s="29"/>
      <c r="AAZ25" s="29"/>
      <c r="ABA25" s="29"/>
      <c r="ABB25" s="29"/>
      <c r="ABC25" s="29"/>
      <c r="ABD25" s="29"/>
      <c r="ABE25" s="29"/>
      <c r="ABF25" s="29"/>
      <c r="ABG25" s="29"/>
      <c r="ABH25" s="29"/>
      <c r="ABI25" s="29"/>
      <c r="ABJ25" s="29"/>
      <c r="ABK25" s="29"/>
      <c r="ABL25" s="29"/>
      <c r="ABM25" s="29"/>
      <c r="ABN25" s="29"/>
      <c r="ABO25" s="29"/>
      <c r="ABP25" s="29"/>
      <c r="ABQ25" s="29"/>
      <c r="ABR25" s="29"/>
      <c r="ABS25" s="29"/>
      <c r="ABT25" s="29"/>
      <c r="ABU25" s="29"/>
      <c r="ABV25" s="29"/>
      <c r="ABW25" s="29"/>
      <c r="ABX25" s="29"/>
      <c r="ABY25" s="29"/>
      <c r="ABZ25" s="29"/>
      <c r="ACA25" s="29"/>
      <c r="ACB25" s="29"/>
      <c r="ACC25" s="29"/>
      <c r="ACD25" s="29"/>
      <c r="ACE25" s="29"/>
      <c r="ACF25" s="29"/>
      <c r="ACG25" s="29"/>
      <c r="ACH25" s="29"/>
      <c r="ACI25" s="29"/>
      <c r="ACJ25" s="29"/>
      <c r="ACK25" s="29"/>
      <c r="ACL25" s="29"/>
      <c r="ACM25" s="29"/>
      <c r="ACN25" s="29"/>
      <c r="ACO25" s="29"/>
      <c r="ACP25" s="29"/>
      <c r="ACQ25" s="29"/>
      <c r="ACR25" s="29"/>
      <c r="ACS25" s="29"/>
      <c r="ACT25" s="29"/>
      <c r="ACU25" s="29"/>
      <c r="ACV25" s="29"/>
      <c r="ACW25" s="29"/>
      <c r="ACX25" s="29"/>
      <c r="ACY25" s="29"/>
      <c r="ACZ25" s="29"/>
      <c r="ADA25" s="29"/>
      <c r="ADB25" s="29"/>
      <c r="ADC25" s="29"/>
      <c r="ADD25" s="29"/>
      <c r="ADE25" s="29"/>
      <c r="ADF25" s="29"/>
      <c r="ADG25" s="29"/>
      <c r="ADH25" s="29"/>
      <c r="ADI25" s="29"/>
      <c r="ADJ25" s="29"/>
      <c r="ADK25" s="29"/>
      <c r="ADL25" s="29"/>
      <c r="ADM25" s="29"/>
      <c r="ADN25" s="29"/>
      <c r="ADO25" s="29"/>
      <c r="ADP25" s="29"/>
      <c r="ADQ25" s="29"/>
      <c r="ADR25" s="29"/>
      <c r="ADS25" s="29"/>
      <c r="ADT25" s="29"/>
      <c r="ADU25" s="29"/>
      <c r="ADV25" s="29"/>
      <c r="ADW25" s="29"/>
      <c r="ADX25" s="29"/>
      <c r="ADY25" s="29"/>
      <c r="ADZ25" s="29"/>
      <c r="AEA25" s="29"/>
      <c r="AEB25" s="29"/>
      <c r="AEC25" s="29"/>
      <c r="AED25" s="29"/>
      <c r="AEE25" s="29"/>
      <c r="AEF25" s="29"/>
      <c r="AEG25" s="29"/>
      <c r="AEH25" s="29"/>
      <c r="AEI25" s="29"/>
      <c r="AEJ25" s="29"/>
      <c r="AEK25" s="29"/>
      <c r="AEL25" s="29"/>
      <c r="AEM25" s="29"/>
      <c r="AEN25" s="29"/>
      <c r="AEO25" s="29"/>
      <c r="AEP25" s="29"/>
      <c r="AEQ25" s="29"/>
      <c r="AER25" s="29"/>
      <c r="AES25" s="29"/>
      <c r="AET25" s="29"/>
      <c r="AEU25" s="29"/>
      <c r="AEV25" s="29"/>
      <c r="AEW25" s="29"/>
      <c r="AEX25" s="29"/>
      <c r="AEY25" s="29"/>
      <c r="AEZ25" s="29"/>
      <c r="AFA25" s="29"/>
      <c r="AFB25" s="29"/>
      <c r="AFC25" s="29"/>
      <c r="AFD25" s="29"/>
      <c r="AFE25" s="29"/>
      <c r="AFF25" s="29"/>
      <c r="AFG25" s="29"/>
      <c r="AFH25" s="29"/>
      <c r="AFI25" s="29"/>
      <c r="AFJ25" s="29"/>
      <c r="AFK25" s="29"/>
      <c r="AFL25" s="29"/>
      <c r="AFM25" s="29"/>
      <c r="AFN25" s="29"/>
      <c r="AFO25" s="29"/>
      <c r="AFP25" s="29"/>
      <c r="AFQ25" s="29"/>
      <c r="AFR25" s="29"/>
      <c r="AFS25" s="29"/>
      <c r="AFT25" s="29"/>
      <c r="AFU25" s="29"/>
      <c r="AFV25" s="29"/>
      <c r="AFW25" s="29"/>
      <c r="AFX25" s="29"/>
      <c r="AFY25" s="29"/>
      <c r="AFZ25" s="29"/>
      <c r="AGA25" s="29"/>
      <c r="AGB25" s="29"/>
      <c r="AGC25" s="29"/>
      <c r="AGD25" s="29"/>
      <c r="AGE25" s="29"/>
      <c r="AGF25" s="29"/>
      <c r="AGG25" s="29"/>
      <c r="AGH25" s="29"/>
      <c r="AGI25" s="29"/>
      <c r="AGJ25" s="29"/>
      <c r="AGK25" s="29"/>
      <c r="AGL25" s="29"/>
      <c r="AGM25" s="29"/>
      <c r="AGN25" s="29"/>
      <c r="AGO25" s="29"/>
      <c r="AGP25" s="29"/>
      <c r="AGQ25" s="29"/>
      <c r="AGR25" s="29"/>
      <c r="AGS25" s="29"/>
      <c r="AGT25" s="29"/>
      <c r="AGU25" s="29"/>
      <c r="AGV25" s="29"/>
      <c r="AGW25" s="29"/>
      <c r="AGX25" s="29"/>
      <c r="AGY25" s="29"/>
      <c r="AGZ25" s="29"/>
      <c r="AHA25" s="29"/>
      <c r="AHB25" s="29"/>
      <c r="AHC25" s="29"/>
      <c r="AHD25" s="29"/>
      <c r="AHE25" s="29"/>
      <c r="AHF25" s="29"/>
      <c r="AHG25" s="29"/>
      <c r="AHH25" s="29"/>
      <c r="AHI25" s="29"/>
      <c r="AHJ25" s="29"/>
      <c r="AHK25" s="29"/>
      <c r="AHL25" s="29"/>
      <c r="AHM25" s="29"/>
      <c r="AHN25" s="29"/>
      <c r="AHO25" s="29"/>
      <c r="AHP25" s="29"/>
      <c r="AHQ25" s="29"/>
      <c r="AHR25" s="29"/>
      <c r="AHS25" s="29"/>
      <c r="AHT25" s="29"/>
      <c r="AHU25" s="29"/>
      <c r="AHV25" s="29"/>
      <c r="AHW25" s="29"/>
      <c r="AHX25" s="29"/>
      <c r="AHY25" s="29"/>
      <c r="AHZ25" s="29"/>
      <c r="AIA25" s="29"/>
      <c r="AIB25" s="29"/>
      <c r="AIC25" s="29"/>
      <c r="AID25" s="29"/>
      <c r="AIE25" s="29"/>
      <c r="AIF25" s="29"/>
      <c r="AIG25" s="29"/>
      <c r="AIH25" s="29"/>
      <c r="AII25" s="29"/>
      <c r="AIJ25" s="29"/>
      <c r="AIK25" s="29"/>
      <c r="AIL25" s="29"/>
      <c r="AIM25" s="29"/>
      <c r="AIN25" s="29"/>
      <c r="AIO25" s="29"/>
      <c r="AIP25" s="29"/>
      <c r="AIQ25" s="29"/>
      <c r="AIR25" s="29"/>
      <c r="AIS25" s="29"/>
      <c r="AIT25" s="29"/>
      <c r="AIU25" s="29"/>
      <c r="AIV25" s="29"/>
      <c r="AIW25" s="29"/>
      <c r="AIX25" s="29"/>
      <c r="AIY25" s="29"/>
      <c r="AIZ25" s="29"/>
      <c r="AJA25" s="29"/>
      <c r="AJB25" s="29"/>
      <c r="AJC25" s="29"/>
      <c r="AJD25" s="29"/>
      <c r="AJE25" s="29"/>
      <c r="AJF25" s="29"/>
      <c r="AJG25" s="29"/>
      <c r="AJH25" s="29"/>
      <c r="AJI25" s="29"/>
      <c r="AJJ25" s="29"/>
      <c r="AJK25" s="29"/>
      <c r="AJL25" s="29"/>
      <c r="AJM25" s="29"/>
      <c r="AJN25" s="29"/>
      <c r="AJO25" s="29"/>
      <c r="AJP25" s="29"/>
      <c r="AJQ25" s="29"/>
      <c r="AJR25" s="29"/>
      <c r="AJS25" s="29"/>
      <c r="AJT25" s="29"/>
      <c r="AJU25" s="29"/>
      <c r="AJV25" s="29"/>
      <c r="AJW25" s="29"/>
      <c r="AJX25" s="29"/>
      <c r="AJY25" s="29"/>
      <c r="AJZ25" s="29"/>
      <c r="AKA25" s="29"/>
      <c r="AKB25" s="29"/>
      <c r="AKC25" s="29"/>
      <c r="AKD25" s="29"/>
      <c r="AKE25" s="29"/>
      <c r="AKF25" s="29"/>
      <c r="AKG25" s="29"/>
      <c r="AKH25" s="29"/>
      <c r="AKI25" s="29"/>
      <c r="AKJ25" s="29"/>
      <c r="AKK25" s="29"/>
      <c r="AKL25" s="29"/>
      <c r="AKM25" s="29"/>
      <c r="AKN25" s="29"/>
      <c r="AKO25" s="29"/>
      <c r="AKP25" s="29"/>
      <c r="AKQ25" s="29"/>
      <c r="AKR25" s="29"/>
      <c r="AKS25" s="29"/>
      <c r="AKT25" s="29"/>
      <c r="AKU25" s="29"/>
      <c r="AKV25" s="29"/>
      <c r="AKW25" s="29"/>
      <c r="AKX25" s="29"/>
      <c r="AKY25" s="29"/>
      <c r="AKZ25" s="29"/>
      <c r="ALA25" s="29"/>
      <c r="ALB25" s="29"/>
      <c r="ALC25" s="29"/>
      <c r="ALD25" s="29"/>
      <c r="ALE25" s="29"/>
      <c r="ALF25" s="29"/>
      <c r="ALG25" s="29"/>
      <c r="ALH25" s="29"/>
      <c r="ALI25" s="29"/>
      <c r="ALJ25" s="29"/>
      <c r="ALK25" s="29"/>
      <c r="ALL25" s="29"/>
      <c r="ALM25" s="29"/>
      <c r="ALN25" s="29"/>
      <c r="ALO25" s="29"/>
      <c r="ALP25" s="29"/>
      <c r="ALQ25" s="29"/>
      <c r="ALR25" s="29"/>
      <c r="ALS25" s="29"/>
      <c r="ALT25" s="29"/>
      <c r="ALU25" s="29"/>
      <c r="ALV25" s="29"/>
      <c r="ALW25" s="29"/>
      <c r="ALX25" s="29"/>
      <c r="ALY25" s="29"/>
      <c r="ALZ25" s="29"/>
      <c r="AMA25" s="29"/>
      <c r="AMB25" s="29"/>
      <c r="AMC25" s="29"/>
      <c r="AMD25" s="29"/>
      <c r="AME25" s="29"/>
      <c r="AMF25" s="29"/>
      <c r="AMG25" s="29"/>
      <c r="AMH25" s="29"/>
      <c r="AMI25" s="29"/>
      <c r="AMJ25" s="29"/>
    </row>
    <row r="26" spans="1:1024" s="29" customFormat="1" ht="17.25" customHeight="1">
      <c r="A26" s="112" t="s">
        <v>127</v>
      </c>
      <c r="B26" s="112"/>
      <c r="C26" s="112"/>
      <c r="D26" s="112"/>
      <c r="E26" s="112"/>
      <c r="G26" s="113" t="s">
        <v>38</v>
      </c>
      <c r="H26" s="113"/>
      <c r="I26" s="113"/>
    </row>
    <row r="27" spans="1:1024" s="29" customFormat="1" ht="17.25" customHeight="1">
      <c r="A27" s="114" t="s">
        <v>128</v>
      </c>
      <c r="B27" s="114"/>
      <c r="C27" s="114"/>
      <c r="D27" s="114"/>
      <c r="E27" s="34" t="s">
        <v>40</v>
      </c>
      <c r="F27" s="65"/>
      <c r="G27" s="61" t="s">
        <v>41</v>
      </c>
      <c r="H27" s="37" t="s">
        <v>42</v>
      </c>
      <c r="I27" s="34" t="s">
        <v>43</v>
      </c>
      <c r="J27" s="28"/>
      <c r="K27" s="28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  <c r="IW27" s="65"/>
      <c r="IX27" s="65"/>
      <c r="IY27" s="65"/>
      <c r="IZ27" s="65"/>
      <c r="JA27" s="65"/>
      <c r="JB27" s="65"/>
      <c r="JC27" s="65"/>
      <c r="JD27" s="65"/>
      <c r="JE27" s="65"/>
      <c r="JF27" s="65"/>
      <c r="JG27" s="65"/>
      <c r="JH27" s="65"/>
      <c r="JI27" s="65"/>
      <c r="JJ27" s="65"/>
      <c r="JK27" s="65"/>
      <c r="JL27" s="65"/>
      <c r="JM27" s="65"/>
      <c r="JN27" s="65"/>
      <c r="JO27" s="65"/>
      <c r="JP27" s="65"/>
      <c r="JQ27" s="65"/>
      <c r="JR27" s="65"/>
      <c r="JS27" s="65"/>
      <c r="JT27" s="65"/>
      <c r="JU27" s="65"/>
      <c r="JV27" s="65"/>
      <c r="JW27" s="65"/>
      <c r="JX27" s="65"/>
      <c r="JY27" s="65"/>
      <c r="JZ27" s="65"/>
      <c r="KA27" s="65"/>
      <c r="KB27" s="65"/>
      <c r="KC27" s="65"/>
      <c r="KD27" s="65"/>
      <c r="KE27" s="65"/>
      <c r="KF27" s="65"/>
      <c r="KG27" s="65"/>
      <c r="KH27" s="65"/>
      <c r="KI27" s="65"/>
      <c r="KJ27" s="65"/>
      <c r="KK27" s="65"/>
      <c r="KL27" s="65"/>
      <c r="KM27" s="65"/>
      <c r="KN27" s="65"/>
      <c r="KO27" s="65"/>
      <c r="KP27" s="65"/>
      <c r="KQ27" s="65"/>
      <c r="KR27" s="65"/>
      <c r="KS27" s="65"/>
      <c r="KT27" s="65"/>
      <c r="KU27" s="65"/>
      <c r="KV27" s="65"/>
      <c r="KW27" s="65"/>
      <c r="KX27" s="65"/>
      <c r="KY27" s="65"/>
      <c r="KZ27" s="65"/>
      <c r="LA27" s="65"/>
      <c r="LB27" s="65"/>
      <c r="LC27" s="65"/>
      <c r="LD27" s="65"/>
      <c r="LE27" s="65"/>
      <c r="LF27" s="65"/>
      <c r="LG27" s="65"/>
      <c r="LH27" s="65"/>
      <c r="LI27" s="65"/>
      <c r="LJ27" s="65"/>
      <c r="LK27" s="65"/>
      <c r="LL27" s="65"/>
      <c r="LM27" s="65"/>
      <c r="LN27" s="65"/>
      <c r="LO27" s="65"/>
      <c r="LP27" s="65"/>
      <c r="LQ27" s="65"/>
      <c r="LR27" s="65"/>
      <c r="LS27" s="65"/>
      <c r="LT27" s="65"/>
      <c r="LU27" s="65"/>
      <c r="LV27" s="65"/>
      <c r="LW27" s="65"/>
      <c r="LX27" s="65"/>
      <c r="LY27" s="65"/>
      <c r="LZ27" s="65"/>
      <c r="MA27" s="65"/>
      <c r="MB27" s="65"/>
      <c r="MC27" s="65"/>
      <c r="MD27" s="65"/>
      <c r="ME27" s="65"/>
      <c r="MF27" s="65"/>
      <c r="MG27" s="65"/>
      <c r="MH27" s="65"/>
      <c r="MI27" s="65"/>
      <c r="MJ27" s="65"/>
      <c r="MK27" s="65"/>
      <c r="ML27" s="65"/>
      <c r="MM27" s="65"/>
      <c r="MN27" s="65"/>
      <c r="MO27" s="65"/>
      <c r="MP27" s="65"/>
      <c r="MQ27" s="65"/>
      <c r="MR27" s="65"/>
      <c r="MS27" s="65"/>
      <c r="MT27" s="65"/>
      <c r="MU27" s="65"/>
      <c r="MV27" s="65"/>
      <c r="MW27" s="65"/>
      <c r="MX27" s="65"/>
      <c r="MY27" s="65"/>
      <c r="MZ27" s="65"/>
      <c r="NA27" s="65"/>
      <c r="NB27" s="65"/>
      <c r="NC27" s="65"/>
      <c r="ND27" s="65"/>
      <c r="NE27" s="65"/>
      <c r="NF27" s="65"/>
      <c r="NG27" s="65"/>
      <c r="NH27" s="65"/>
      <c r="NI27" s="65"/>
      <c r="NJ27" s="65"/>
      <c r="NK27" s="65"/>
      <c r="NL27" s="65"/>
      <c r="NM27" s="65"/>
      <c r="NN27" s="65"/>
      <c r="NO27" s="65"/>
      <c r="NP27" s="65"/>
      <c r="NQ27" s="65"/>
      <c r="NR27" s="65"/>
      <c r="NS27" s="65"/>
      <c r="NT27" s="65"/>
      <c r="NU27" s="65"/>
      <c r="NV27" s="65"/>
      <c r="NW27" s="65"/>
      <c r="NX27" s="65"/>
      <c r="NY27" s="65"/>
      <c r="NZ27" s="65"/>
      <c r="OA27" s="65"/>
      <c r="OB27" s="65"/>
      <c r="OC27" s="65"/>
      <c r="OD27" s="65"/>
      <c r="OE27" s="65"/>
      <c r="OF27" s="65"/>
      <c r="OG27" s="65"/>
      <c r="OH27" s="65"/>
      <c r="OI27" s="65"/>
      <c r="OJ27" s="65"/>
      <c r="OK27" s="65"/>
      <c r="OL27" s="65"/>
      <c r="OM27" s="65"/>
      <c r="ON27" s="65"/>
      <c r="OO27" s="65"/>
      <c r="OP27" s="65"/>
      <c r="OQ27" s="65"/>
      <c r="OR27" s="65"/>
      <c r="OS27" s="65"/>
      <c r="OT27" s="65"/>
      <c r="OU27" s="65"/>
      <c r="OV27" s="65"/>
      <c r="OW27" s="65"/>
      <c r="OX27" s="65"/>
      <c r="OY27" s="65"/>
      <c r="OZ27" s="65"/>
      <c r="PA27" s="65"/>
      <c r="PB27" s="65"/>
      <c r="PC27" s="65"/>
      <c r="PD27" s="65"/>
      <c r="PE27" s="65"/>
      <c r="PF27" s="65"/>
      <c r="PG27" s="65"/>
      <c r="PH27" s="65"/>
      <c r="PI27" s="65"/>
      <c r="PJ27" s="65"/>
      <c r="PK27" s="65"/>
      <c r="PL27" s="65"/>
      <c r="PM27" s="65"/>
      <c r="PN27" s="65"/>
      <c r="PO27" s="65"/>
      <c r="PP27" s="65"/>
      <c r="PQ27" s="65"/>
      <c r="PR27" s="65"/>
      <c r="PS27" s="65"/>
      <c r="PT27" s="65"/>
      <c r="PU27" s="65"/>
      <c r="PV27" s="65"/>
      <c r="PW27" s="65"/>
      <c r="PX27" s="65"/>
      <c r="PY27" s="65"/>
      <c r="PZ27" s="65"/>
      <c r="QA27" s="65"/>
      <c r="QB27" s="65"/>
      <c r="QC27" s="65"/>
      <c r="QD27" s="65"/>
      <c r="QE27" s="65"/>
      <c r="QF27" s="65"/>
      <c r="QG27" s="65"/>
      <c r="QH27" s="65"/>
      <c r="QI27" s="65"/>
      <c r="QJ27" s="65"/>
      <c r="QK27" s="65"/>
      <c r="QL27" s="65"/>
      <c r="QM27" s="65"/>
      <c r="QN27" s="65"/>
      <c r="QO27" s="65"/>
      <c r="QP27" s="65"/>
      <c r="QQ27" s="65"/>
      <c r="QR27" s="65"/>
      <c r="QS27" s="65"/>
      <c r="QT27" s="65"/>
      <c r="QU27" s="65"/>
      <c r="QV27" s="65"/>
      <c r="QW27" s="65"/>
      <c r="QX27" s="65"/>
      <c r="QY27" s="65"/>
      <c r="QZ27" s="65"/>
      <c r="RA27" s="65"/>
      <c r="RB27" s="65"/>
      <c r="RC27" s="65"/>
      <c r="RD27" s="65"/>
      <c r="RE27" s="65"/>
      <c r="RF27" s="65"/>
      <c r="RG27" s="65"/>
      <c r="RH27" s="65"/>
      <c r="RI27" s="65"/>
      <c r="RJ27" s="65"/>
      <c r="RK27" s="65"/>
      <c r="RL27" s="65"/>
      <c r="RM27" s="65"/>
      <c r="RN27" s="65"/>
      <c r="RO27" s="65"/>
      <c r="RP27" s="65"/>
      <c r="RQ27" s="65"/>
      <c r="RR27" s="65"/>
      <c r="RS27" s="65"/>
      <c r="RT27" s="65"/>
      <c r="RU27" s="65"/>
      <c r="RV27" s="65"/>
      <c r="RW27" s="65"/>
      <c r="RX27" s="65"/>
      <c r="RY27" s="65"/>
      <c r="RZ27" s="65"/>
      <c r="SA27" s="65"/>
      <c r="SB27" s="65"/>
      <c r="SC27" s="65"/>
      <c r="SD27" s="65"/>
      <c r="SE27" s="65"/>
      <c r="SF27" s="65"/>
      <c r="SG27" s="65"/>
      <c r="SH27" s="65"/>
      <c r="SI27" s="65"/>
      <c r="SJ27" s="65"/>
      <c r="SK27" s="65"/>
      <c r="SL27" s="65"/>
      <c r="SM27" s="65"/>
      <c r="SN27" s="65"/>
      <c r="SO27" s="65"/>
      <c r="SP27" s="65"/>
      <c r="SQ27" s="65"/>
      <c r="SR27" s="65"/>
      <c r="SS27" s="65"/>
      <c r="ST27" s="65"/>
      <c r="SU27" s="65"/>
      <c r="SV27" s="65"/>
      <c r="SW27" s="65"/>
      <c r="SX27" s="65"/>
      <c r="SY27" s="65"/>
      <c r="SZ27" s="65"/>
      <c r="TA27" s="65"/>
      <c r="TB27" s="65"/>
      <c r="TC27" s="65"/>
      <c r="TD27" s="65"/>
      <c r="TE27" s="65"/>
      <c r="TF27" s="65"/>
      <c r="TG27" s="65"/>
      <c r="TH27" s="65"/>
      <c r="TI27" s="65"/>
      <c r="TJ27" s="65"/>
      <c r="TK27" s="65"/>
      <c r="TL27" s="65"/>
      <c r="TM27" s="65"/>
      <c r="TN27" s="65"/>
      <c r="TO27" s="65"/>
      <c r="TP27" s="65"/>
      <c r="TQ27" s="65"/>
      <c r="TR27" s="65"/>
      <c r="TS27" s="65"/>
      <c r="TT27" s="65"/>
      <c r="TU27" s="65"/>
      <c r="TV27" s="65"/>
      <c r="TW27" s="65"/>
      <c r="TX27" s="65"/>
      <c r="TY27" s="65"/>
      <c r="TZ27" s="65"/>
      <c r="UA27" s="65"/>
      <c r="UB27" s="65"/>
      <c r="UC27" s="65"/>
      <c r="UD27" s="65"/>
      <c r="UE27" s="65"/>
      <c r="UF27" s="65"/>
      <c r="UG27" s="65"/>
      <c r="UH27" s="65"/>
      <c r="UI27" s="65"/>
      <c r="UJ27" s="65"/>
      <c r="UK27" s="65"/>
      <c r="UL27" s="65"/>
      <c r="UM27" s="65"/>
      <c r="UN27" s="65"/>
      <c r="UO27" s="65"/>
      <c r="UP27" s="65"/>
      <c r="UQ27" s="65"/>
      <c r="UR27" s="65"/>
      <c r="US27" s="65"/>
      <c r="UT27" s="65"/>
      <c r="UU27" s="65"/>
      <c r="UV27" s="65"/>
      <c r="UW27" s="65"/>
      <c r="UX27" s="65"/>
      <c r="UY27" s="65"/>
      <c r="UZ27" s="65"/>
      <c r="VA27" s="65"/>
      <c r="VB27" s="65"/>
      <c r="VC27" s="65"/>
      <c r="VD27" s="65"/>
      <c r="VE27" s="65"/>
      <c r="VF27" s="65"/>
      <c r="VG27" s="65"/>
      <c r="VH27" s="65"/>
      <c r="VI27" s="65"/>
      <c r="VJ27" s="65"/>
      <c r="VK27" s="65"/>
      <c r="VL27" s="65"/>
      <c r="VM27" s="65"/>
      <c r="VN27" s="65"/>
      <c r="VO27" s="65"/>
      <c r="VP27" s="65"/>
      <c r="VQ27" s="65"/>
      <c r="VR27" s="65"/>
      <c r="VS27" s="65"/>
      <c r="VT27" s="65"/>
      <c r="VU27" s="65"/>
      <c r="VV27" s="65"/>
      <c r="VW27" s="65"/>
      <c r="VX27" s="65"/>
      <c r="VY27" s="65"/>
      <c r="VZ27" s="65"/>
      <c r="WA27" s="65"/>
      <c r="WB27" s="65"/>
      <c r="WC27" s="65"/>
      <c r="WD27" s="65"/>
      <c r="WE27" s="65"/>
      <c r="WF27" s="65"/>
      <c r="WG27" s="65"/>
      <c r="WH27" s="65"/>
      <c r="WI27" s="65"/>
      <c r="WJ27" s="65"/>
      <c r="WK27" s="65"/>
      <c r="WL27" s="65"/>
      <c r="WM27" s="65"/>
      <c r="WN27" s="65"/>
      <c r="WO27" s="65"/>
      <c r="WP27" s="65"/>
      <c r="WQ27" s="65"/>
      <c r="WR27" s="65"/>
      <c r="WS27" s="65"/>
      <c r="WT27" s="65"/>
      <c r="WU27" s="65"/>
      <c r="WV27" s="65"/>
      <c r="WW27" s="65"/>
      <c r="WX27" s="65"/>
      <c r="WY27" s="65"/>
      <c r="WZ27" s="65"/>
      <c r="XA27" s="65"/>
      <c r="XB27" s="65"/>
      <c r="XC27" s="65"/>
      <c r="XD27" s="65"/>
      <c r="XE27" s="65"/>
      <c r="XF27" s="65"/>
      <c r="XG27" s="65"/>
      <c r="XH27" s="65"/>
      <c r="XI27" s="65"/>
      <c r="XJ27" s="65"/>
      <c r="XK27" s="65"/>
      <c r="XL27" s="65"/>
      <c r="XM27" s="65"/>
      <c r="XN27" s="65"/>
      <c r="XO27" s="65"/>
      <c r="XP27" s="65"/>
      <c r="XQ27" s="65"/>
      <c r="XR27" s="65"/>
      <c r="XS27" s="65"/>
      <c r="XT27" s="65"/>
      <c r="XU27" s="65"/>
      <c r="XV27" s="65"/>
      <c r="XW27" s="65"/>
      <c r="XX27" s="65"/>
      <c r="XY27" s="65"/>
      <c r="XZ27" s="65"/>
      <c r="YA27" s="65"/>
      <c r="YB27" s="65"/>
      <c r="YC27" s="65"/>
      <c r="YD27" s="65"/>
      <c r="YE27" s="65"/>
      <c r="YF27" s="65"/>
      <c r="YG27" s="65"/>
      <c r="YH27" s="65"/>
      <c r="YI27" s="65"/>
      <c r="YJ27" s="65"/>
      <c r="YK27" s="65"/>
      <c r="YL27" s="65"/>
      <c r="YM27" s="65"/>
      <c r="YN27" s="65"/>
      <c r="YO27" s="65"/>
      <c r="YP27" s="65"/>
      <c r="YQ27" s="65"/>
      <c r="YR27" s="65"/>
      <c r="YS27" s="65"/>
      <c r="YT27" s="65"/>
      <c r="YU27" s="65"/>
      <c r="YV27" s="65"/>
      <c r="YW27" s="65"/>
      <c r="YX27" s="65"/>
      <c r="YY27" s="65"/>
      <c r="YZ27" s="65"/>
      <c r="ZA27" s="65"/>
      <c r="ZB27" s="65"/>
      <c r="ZC27" s="65"/>
      <c r="ZD27" s="65"/>
      <c r="ZE27" s="65"/>
      <c r="ZF27" s="65"/>
      <c r="ZG27" s="65"/>
      <c r="ZH27" s="65"/>
      <c r="ZI27" s="65"/>
      <c r="ZJ27" s="65"/>
      <c r="ZK27" s="65"/>
      <c r="ZL27" s="65"/>
      <c r="ZM27" s="65"/>
      <c r="ZN27" s="65"/>
      <c r="ZO27" s="65"/>
      <c r="ZP27" s="65"/>
      <c r="ZQ27" s="65"/>
      <c r="ZR27" s="65"/>
      <c r="ZS27" s="65"/>
      <c r="ZT27" s="65"/>
      <c r="ZU27" s="65"/>
      <c r="ZV27" s="65"/>
      <c r="ZW27" s="65"/>
      <c r="ZX27" s="65"/>
      <c r="ZY27" s="65"/>
      <c r="ZZ27" s="65"/>
      <c r="AAA27" s="65"/>
      <c r="AAB27" s="65"/>
      <c r="AAC27" s="65"/>
      <c r="AAD27" s="65"/>
      <c r="AAE27" s="65"/>
      <c r="AAF27" s="65"/>
      <c r="AAG27" s="65"/>
      <c r="AAH27" s="65"/>
      <c r="AAI27" s="65"/>
      <c r="AAJ27" s="65"/>
      <c r="AAK27" s="65"/>
      <c r="AAL27" s="65"/>
      <c r="AAM27" s="65"/>
      <c r="AAN27" s="65"/>
      <c r="AAO27" s="65"/>
      <c r="AAP27" s="65"/>
      <c r="AAQ27" s="65"/>
      <c r="AAR27" s="65"/>
      <c r="AAS27" s="65"/>
      <c r="AAT27" s="65"/>
      <c r="AAU27" s="65"/>
      <c r="AAV27" s="65"/>
      <c r="AAW27" s="65"/>
      <c r="AAX27" s="65"/>
      <c r="AAY27" s="65"/>
      <c r="AAZ27" s="65"/>
      <c r="ABA27" s="65"/>
      <c r="ABB27" s="65"/>
      <c r="ABC27" s="65"/>
      <c r="ABD27" s="65"/>
      <c r="ABE27" s="65"/>
      <c r="ABF27" s="65"/>
      <c r="ABG27" s="65"/>
      <c r="ABH27" s="65"/>
      <c r="ABI27" s="65"/>
      <c r="ABJ27" s="65"/>
      <c r="ABK27" s="65"/>
      <c r="ABL27" s="65"/>
      <c r="ABM27" s="65"/>
      <c r="ABN27" s="65"/>
      <c r="ABO27" s="65"/>
      <c r="ABP27" s="65"/>
      <c r="ABQ27" s="65"/>
      <c r="ABR27" s="65"/>
      <c r="ABS27" s="65"/>
      <c r="ABT27" s="65"/>
      <c r="ABU27" s="65"/>
      <c r="ABV27" s="65"/>
      <c r="ABW27" s="65"/>
      <c r="ABX27" s="65"/>
      <c r="ABY27" s="65"/>
      <c r="ABZ27" s="65"/>
      <c r="ACA27" s="65"/>
      <c r="ACB27" s="65"/>
      <c r="ACC27" s="65"/>
      <c r="ACD27" s="65"/>
      <c r="ACE27" s="65"/>
      <c r="ACF27" s="65"/>
      <c r="ACG27" s="65"/>
      <c r="ACH27" s="65"/>
      <c r="ACI27" s="65"/>
      <c r="ACJ27" s="65"/>
      <c r="ACK27" s="65"/>
      <c r="ACL27" s="65"/>
      <c r="ACM27" s="65"/>
      <c r="ACN27" s="65"/>
      <c r="ACO27" s="65"/>
      <c r="ACP27" s="65"/>
      <c r="ACQ27" s="65"/>
      <c r="ACR27" s="65"/>
      <c r="ACS27" s="65"/>
      <c r="ACT27" s="65"/>
      <c r="ACU27" s="65"/>
      <c r="ACV27" s="65"/>
      <c r="ACW27" s="65"/>
      <c r="ACX27" s="65"/>
      <c r="ACY27" s="65"/>
      <c r="ACZ27" s="65"/>
      <c r="ADA27" s="65"/>
      <c r="ADB27" s="65"/>
      <c r="ADC27" s="65"/>
      <c r="ADD27" s="65"/>
      <c r="ADE27" s="65"/>
      <c r="ADF27" s="65"/>
      <c r="ADG27" s="65"/>
      <c r="ADH27" s="65"/>
      <c r="ADI27" s="65"/>
      <c r="ADJ27" s="65"/>
      <c r="ADK27" s="65"/>
      <c r="ADL27" s="65"/>
      <c r="ADM27" s="65"/>
      <c r="ADN27" s="65"/>
      <c r="ADO27" s="65"/>
      <c r="ADP27" s="65"/>
      <c r="ADQ27" s="65"/>
      <c r="ADR27" s="65"/>
      <c r="ADS27" s="65"/>
      <c r="ADT27" s="65"/>
      <c r="ADU27" s="65"/>
      <c r="ADV27" s="65"/>
      <c r="ADW27" s="65"/>
      <c r="ADX27" s="65"/>
      <c r="ADY27" s="65"/>
      <c r="ADZ27" s="65"/>
      <c r="AEA27" s="65"/>
      <c r="AEB27" s="65"/>
      <c r="AEC27" s="65"/>
      <c r="AED27" s="65"/>
      <c r="AEE27" s="65"/>
      <c r="AEF27" s="65"/>
      <c r="AEG27" s="65"/>
      <c r="AEH27" s="65"/>
      <c r="AEI27" s="65"/>
      <c r="AEJ27" s="65"/>
      <c r="AEK27" s="65"/>
      <c r="AEL27" s="65"/>
      <c r="AEM27" s="65"/>
      <c r="AEN27" s="65"/>
      <c r="AEO27" s="65"/>
      <c r="AEP27" s="65"/>
      <c r="AEQ27" s="65"/>
      <c r="AER27" s="65"/>
      <c r="AES27" s="65"/>
      <c r="AET27" s="65"/>
      <c r="AEU27" s="65"/>
      <c r="AEV27" s="65"/>
      <c r="AEW27" s="65"/>
      <c r="AEX27" s="65"/>
      <c r="AEY27" s="65"/>
      <c r="AEZ27" s="65"/>
      <c r="AFA27" s="65"/>
      <c r="AFB27" s="65"/>
      <c r="AFC27" s="65"/>
      <c r="AFD27" s="65"/>
      <c r="AFE27" s="65"/>
      <c r="AFF27" s="65"/>
      <c r="AFG27" s="65"/>
      <c r="AFH27" s="65"/>
      <c r="AFI27" s="65"/>
      <c r="AFJ27" s="65"/>
      <c r="AFK27" s="65"/>
      <c r="AFL27" s="65"/>
      <c r="AFM27" s="65"/>
      <c r="AFN27" s="65"/>
      <c r="AFO27" s="65"/>
      <c r="AFP27" s="65"/>
      <c r="AFQ27" s="65"/>
      <c r="AFR27" s="65"/>
      <c r="AFS27" s="65"/>
      <c r="AFT27" s="65"/>
      <c r="AFU27" s="65"/>
      <c r="AFV27" s="65"/>
      <c r="AFW27" s="65"/>
      <c r="AFX27" s="65"/>
      <c r="AFY27" s="65"/>
      <c r="AFZ27" s="65"/>
      <c r="AGA27" s="65"/>
      <c r="AGB27" s="65"/>
      <c r="AGC27" s="65"/>
      <c r="AGD27" s="65"/>
      <c r="AGE27" s="65"/>
      <c r="AGF27" s="65"/>
      <c r="AGG27" s="65"/>
      <c r="AGH27" s="65"/>
      <c r="AGI27" s="65"/>
      <c r="AGJ27" s="65"/>
      <c r="AGK27" s="65"/>
      <c r="AGL27" s="65"/>
      <c r="AGM27" s="65"/>
      <c r="AGN27" s="65"/>
      <c r="AGO27" s="65"/>
      <c r="AGP27" s="65"/>
      <c r="AGQ27" s="65"/>
      <c r="AGR27" s="65"/>
      <c r="AGS27" s="65"/>
      <c r="AGT27" s="65"/>
      <c r="AGU27" s="65"/>
      <c r="AGV27" s="65"/>
      <c r="AGW27" s="65"/>
      <c r="AGX27" s="65"/>
      <c r="AGY27" s="65"/>
      <c r="AGZ27" s="65"/>
      <c r="AHA27" s="65"/>
      <c r="AHB27" s="65"/>
      <c r="AHC27" s="65"/>
      <c r="AHD27" s="65"/>
      <c r="AHE27" s="65"/>
      <c r="AHF27" s="65"/>
      <c r="AHG27" s="65"/>
      <c r="AHH27" s="65"/>
      <c r="AHI27" s="65"/>
      <c r="AHJ27" s="65"/>
      <c r="AHK27" s="65"/>
      <c r="AHL27" s="65"/>
      <c r="AHM27" s="65"/>
      <c r="AHN27" s="65"/>
      <c r="AHO27" s="65"/>
      <c r="AHP27" s="65"/>
      <c r="AHQ27" s="65"/>
      <c r="AHR27" s="65"/>
      <c r="AHS27" s="65"/>
      <c r="AHT27" s="65"/>
      <c r="AHU27" s="65"/>
      <c r="AHV27" s="65"/>
      <c r="AHW27" s="65"/>
      <c r="AHX27" s="65"/>
      <c r="AHY27" s="65"/>
      <c r="AHZ27" s="65"/>
      <c r="AIA27" s="65"/>
      <c r="AIB27" s="65"/>
      <c r="AIC27" s="65"/>
      <c r="AID27" s="65"/>
      <c r="AIE27" s="65"/>
      <c r="AIF27" s="65"/>
      <c r="AIG27" s="65"/>
      <c r="AIH27" s="65"/>
      <c r="AII27" s="65"/>
      <c r="AIJ27" s="65"/>
      <c r="AIK27" s="65"/>
      <c r="AIL27" s="65"/>
      <c r="AIM27" s="65"/>
      <c r="AIN27" s="65"/>
      <c r="AIO27" s="65"/>
      <c r="AIP27" s="65"/>
      <c r="AIQ27" s="65"/>
      <c r="AIR27" s="65"/>
      <c r="AIS27" s="65"/>
      <c r="AIT27" s="65"/>
      <c r="AIU27" s="65"/>
      <c r="AIV27" s="65"/>
      <c r="AIW27" s="65"/>
      <c r="AIX27" s="65"/>
      <c r="AIY27" s="65"/>
      <c r="AIZ27" s="65"/>
      <c r="AJA27" s="65"/>
      <c r="AJB27" s="65"/>
      <c r="AJC27" s="65"/>
      <c r="AJD27" s="65"/>
      <c r="AJE27" s="65"/>
      <c r="AJF27" s="65"/>
      <c r="AJG27" s="65"/>
      <c r="AJH27" s="65"/>
      <c r="AJI27" s="65"/>
      <c r="AJJ27" s="65"/>
      <c r="AJK27" s="65"/>
      <c r="AJL27" s="65"/>
      <c r="AJM27" s="65"/>
      <c r="AJN27" s="65"/>
      <c r="AJO27" s="65"/>
      <c r="AJP27" s="65"/>
      <c r="AJQ27" s="65"/>
      <c r="AJR27" s="65"/>
      <c r="AJS27" s="65"/>
      <c r="AJT27" s="65"/>
      <c r="AJU27" s="65"/>
      <c r="AJV27" s="65"/>
      <c r="AJW27" s="65"/>
      <c r="AJX27" s="65"/>
      <c r="AJY27" s="65"/>
      <c r="AJZ27" s="65"/>
      <c r="AKA27" s="65"/>
      <c r="AKB27" s="65"/>
      <c r="AKC27" s="65"/>
      <c r="AKD27" s="65"/>
      <c r="AKE27" s="65"/>
      <c r="AKF27" s="65"/>
      <c r="AKG27" s="65"/>
      <c r="AKH27" s="65"/>
      <c r="AKI27" s="65"/>
      <c r="AKJ27" s="65"/>
      <c r="AKK27" s="65"/>
      <c r="AKL27" s="65"/>
      <c r="AKM27" s="65"/>
      <c r="AKN27" s="65"/>
      <c r="AKO27" s="65"/>
      <c r="AKP27" s="65"/>
      <c r="AKQ27" s="65"/>
      <c r="AKR27" s="65"/>
      <c r="AKS27" s="65"/>
      <c r="AKT27" s="65"/>
      <c r="AKU27" s="65"/>
      <c r="AKV27" s="65"/>
      <c r="AKW27" s="65"/>
      <c r="AKX27" s="65"/>
      <c r="AKY27" s="65"/>
      <c r="AKZ27" s="65"/>
      <c r="ALA27" s="65"/>
      <c r="ALB27" s="65"/>
      <c r="ALC27" s="65"/>
      <c r="ALD27" s="65"/>
      <c r="ALE27" s="65"/>
      <c r="ALF27" s="65"/>
      <c r="ALG27" s="65"/>
      <c r="ALH27" s="65"/>
      <c r="ALI27" s="65"/>
      <c r="ALJ27" s="65"/>
      <c r="ALK27" s="65"/>
      <c r="ALL27" s="65"/>
      <c r="ALM27" s="65"/>
      <c r="ALN27" s="65"/>
      <c r="ALO27" s="65"/>
      <c r="ALP27" s="65"/>
      <c r="ALQ27" s="65"/>
      <c r="ALR27" s="65"/>
      <c r="ALS27" s="65"/>
      <c r="ALT27" s="65"/>
      <c r="ALU27" s="65"/>
      <c r="ALV27" s="65"/>
      <c r="ALW27" s="65"/>
      <c r="ALX27" s="65"/>
      <c r="ALY27" s="65"/>
      <c r="ALZ27" s="65"/>
      <c r="AMA27" s="65"/>
      <c r="AMB27" s="65"/>
      <c r="AMC27" s="65"/>
      <c r="AMD27" s="65"/>
      <c r="AME27" s="65"/>
      <c r="AMF27" s="65"/>
      <c r="AMG27" s="65"/>
      <c r="AMH27" s="65"/>
      <c r="AMI27" s="65"/>
      <c r="AMJ27" s="65"/>
    </row>
    <row r="28" spans="1:1024" s="29" customFormat="1" ht="17.25" customHeight="1">
      <c r="A28" s="115" t="s">
        <v>129</v>
      </c>
      <c r="B28" s="115"/>
      <c r="C28" s="115"/>
      <c r="D28" s="115"/>
      <c r="E28" s="94">
        <v>57.46</v>
      </c>
      <c r="F28" s="31"/>
      <c r="G28" s="50" t="s">
        <v>130</v>
      </c>
      <c r="H28" s="47">
        <f>+H17</f>
        <v>0</v>
      </c>
      <c r="I28" s="42">
        <f>+E28*H28</f>
        <v>0</v>
      </c>
    </row>
    <row r="29" spans="1:1024" s="29" customFormat="1" ht="17.25" customHeight="1">
      <c r="A29" s="115" t="s">
        <v>131</v>
      </c>
      <c r="B29" s="115"/>
      <c r="C29" s="115"/>
      <c r="D29" s="115"/>
      <c r="E29" s="94">
        <v>7.18</v>
      </c>
      <c r="F29" s="31"/>
      <c r="G29" s="50" t="s">
        <v>130</v>
      </c>
      <c r="H29" s="47">
        <f>H18</f>
        <v>0</v>
      </c>
      <c r="I29" s="42">
        <f>+E29*H29</f>
        <v>0</v>
      </c>
    </row>
    <row r="30" spans="1:1024" s="29" customFormat="1" ht="17.25" customHeight="1">
      <c r="A30" s="115" t="s">
        <v>132</v>
      </c>
      <c r="B30" s="115"/>
      <c r="C30" s="115"/>
      <c r="D30" s="115"/>
      <c r="E30" s="94">
        <v>71.83</v>
      </c>
      <c r="F30" s="31"/>
      <c r="G30" s="50" t="s">
        <v>130</v>
      </c>
      <c r="H30" s="47">
        <f>+H16</f>
        <v>0</v>
      </c>
      <c r="I30" s="42">
        <f>+E30*H30</f>
        <v>0</v>
      </c>
    </row>
    <row r="31" spans="1:1024" s="29" customFormat="1" ht="17.25" customHeight="1">
      <c r="A31" s="115" t="s">
        <v>123</v>
      </c>
      <c r="B31" s="115"/>
      <c r="C31" s="115"/>
      <c r="D31" s="115"/>
      <c r="E31" s="94">
        <v>7.88</v>
      </c>
      <c r="F31" s="31"/>
      <c r="G31" s="50" t="s">
        <v>130</v>
      </c>
      <c r="H31" s="47">
        <f>+H23</f>
        <v>0</v>
      </c>
      <c r="I31" s="42">
        <f>+E31*H31</f>
        <v>0</v>
      </c>
    </row>
    <row r="32" spans="1:1024" s="29" customFormat="1" ht="30.75" customHeight="1">
      <c r="A32" s="126" t="s">
        <v>133</v>
      </c>
      <c r="B32" s="126"/>
      <c r="C32" s="126"/>
      <c r="D32" s="126"/>
      <c r="E32" s="126"/>
      <c r="F32" s="126"/>
      <c r="G32" s="126"/>
      <c r="H32" s="126"/>
      <c r="I32" s="126"/>
    </row>
    <row r="33" spans="1:11" s="29" customFormat="1" ht="16.5">
      <c r="E33" s="43"/>
      <c r="I33" s="59"/>
    </row>
    <row r="34" spans="1:11" s="29" customFormat="1" ht="17.25" customHeight="1">
      <c r="A34" s="112" t="s">
        <v>134</v>
      </c>
      <c r="B34" s="112"/>
      <c r="C34" s="112"/>
      <c r="D34" s="112"/>
      <c r="E34" s="112"/>
      <c r="G34" s="113" t="s">
        <v>38</v>
      </c>
      <c r="H34" s="113"/>
      <c r="I34" s="113"/>
    </row>
    <row r="35" spans="1:11" s="29" customFormat="1" ht="17.25" customHeight="1">
      <c r="A35" s="114" t="s">
        <v>39</v>
      </c>
      <c r="B35" s="114"/>
      <c r="C35" s="114"/>
      <c r="D35" s="114"/>
      <c r="E35" s="34" t="s">
        <v>40</v>
      </c>
      <c r="F35" s="35"/>
      <c r="G35" s="61" t="s">
        <v>41</v>
      </c>
      <c r="H35" s="37" t="s">
        <v>42</v>
      </c>
      <c r="I35" s="67" t="s">
        <v>43</v>
      </c>
    </row>
    <row r="36" spans="1:11" s="29" customFormat="1" ht="17.25" customHeight="1">
      <c r="A36" s="115" t="s">
        <v>135</v>
      </c>
      <c r="B36" s="115"/>
      <c r="C36" s="115"/>
      <c r="D36" s="115"/>
      <c r="E36" s="68"/>
      <c r="F36" s="31"/>
      <c r="G36" s="40"/>
      <c r="H36" s="48"/>
      <c r="I36" s="42">
        <f>+E36*H36</f>
        <v>0</v>
      </c>
    </row>
    <row r="37" spans="1:11" s="29" customFormat="1" ht="17.25" customHeight="1">
      <c r="A37" s="127" t="s">
        <v>136</v>
      </c>
      <c r="B37" s="127"/>
      <c r="C37" s="127"/>
      <c r="D37" s="127"/>
      <c r="E37" s="68"/>
      <c r="F37" s="31"/>
      <c r="G37" s="45" t="s">
        <v>137</v>
      </c>
      <c r="H37" s="48"/>
      <c r="I37" s="42">
        <f>+E37*H37</f>
        <v>0</v>
      </c>
    </row>
    <row r="38" spans="1:11" s="29" customFormat="1" ht="17.25" customHeight="1">
      <c r="A38" s="116" t="s">
        <v>138</v>
      </c>
      <c r="B38" s="116"/>
      <c r="C38" s="116"/>
      <c r="D38" s="116"/>
      <c r="E38" s="68"/>
      <c r="F38" s="31"/>
      <c r="G38" s="40"/>
      <c r="H38" s="48"/>
      <c r="I38" s="42">
        <f>+E38*H38</f>
        <v>0</v>
      </c>
    </row>
    <row r="39" spans="1:11" s="29" customFormat="1" ht="16.5">
      <c r="I39" s="59"/>
    </row>
    <row r="40" spans="1:11" s="29" customFormat="1" ht="17.25" customHeight="1">
      <c r="A40" s="112" t="s">
        <v>139</v>
      </c>
      <c r="B40" s="112"/>
      <c r="C40" s="112"/>
      <c r="D40" s="112"/>
      <c r="E40" s="112"/>
      <c r="G40" s="113" t="s">
        <v>38</v>
      </c>
      <c r="H40" s="113"/>
      <c r="I40" s="113"/>
    </row>
    <row r="41" spans="1:11" s="29" customFormat="1" ht="17.25" customHeight="1">
      <c r="A41" s="114" t="s">
        <v>39</v>
      </c>
      <c r="B41" s="114"/>
      <c r="C41" s="114"/>
      <c r="D41" s="114"/>
      <c r="E41" s="34" t="s">
        <v>40</v>
      </c>
      <c r="F41" s="35"/>
      <c r="G41" s="61" t="s">
        <v>41</v>
      </c>
      <c r="H41" s="37" t="s">
        <v>42</v>
      </c>
      <c r="I41" s="34" t="s">
        <v>43</v>
      </c>
    </row>
    <row r="42" spans="1:11" s="29" customFormat="1" ht="17.25" customHeight="1">
      <c r="A42" s="115" t="s">
        <v>140</v>
      </c>
      <c r="B42" s="115"/>
      <c r="C42" s="115"/>
      <c r="D42" s="115"/>
      <c r="E42" s="68"/>
      <c r="F42" s="31"/>
      <c r="G42" s="40"/>
      <c r="H42" s="48"/>
      <c r="I42" s="42">
        <f>+E42*H42</f>
        <v>0</v>
      </c>
    </row>
    <row r="43" spans="1:11" s="29" customFormat="1" ht="16.5"/>
    <row r="44" spans="1:11" s="29" customFormat="1" ht="17.25" customHeight="1">
      <c r="A44" s="112" t="s">
        <v>141</v>
      </c>
      <c r="B44" s="112"/>
      <c r="C44" s="112"/>
      <c r="D44" s="112"/>
      <c r="E44" s="112"/>
      <c r="G44" s="113" t="s">
        <v>38</v>
      </c>
      <c r="H44" s="113"/>
      <c r="I44" s="113"/>
      <c r="J44" s="64"/>
    </row>
    <row r="45" spans="1:11" s="29" customFormat="1" ht="28.35" customHeight="1">
      <c r="A45" s="114" t="s">
        <v>39</v>
      </c>
      <c r="B45" s="114"/>
      <c r="C45" s="114"/>
      <c r="D45" s="114"/>
      <c r="E45" s="34" t="s">
        <v>40</v>
      </c>
      <c r="F45" s="65"/>
      <c r="G45" s="61" t="s">
        <v>80</v>
      </c>
      <c r="H45" s="37" t="s">
        <v>111</v>
      </c>
      <c r="I45" s="34" t="s">
        <v>43</v>
      </c>
      <c r="J45" s="64"/>
    </row>
    <row r="46" spans="1:11" s="29" customFormat="1" ht="17.25" customHeight="1">
      <c r="A46" s="127" t="s">
        <v>142</v>
      </c>
      <c r="B46" s="127"/>
      <c r="C46" s="127"/>
      <c r="D46" s="127"/>
      <c r="E46" s="94">
        <v>34</v>
      </c>
      <c r="F46" s="31"/>
      <c r="G46" s="45" t="s">
        <v>13</v>
      </c>
      <c r="H46" s="47">
        <f>+H18</f>
        <v>0</v>
      </c>
      <c r="I46" s="42">
        <f>+E46*H46</f>
        <v>0</v>
      </c>
      <c r="K46" s="64"/>
    </row>
    <row r="47" spans="1:11" s="29" customFormat="1" ht="33" customHeight="1">
      <c r="A47" s="127" t="s">
        <v>143</v>
      </c>
      <c r="B47" s="127"/>
      <c r="C47" s="127"/>
      <c r="D47" s="127"/>
      <c r="E47" s="94">
        <v>5</v>
      </c>
      <c r="F47" s="31"/>
      <c r="G47" s="45" t="s">
        <v>126</v>
      </c>
      <c r="H47" s="47">
        <f>+H24</f>
        <v>0</v>
      </c>
      <c r="I47" s="42">
        <f>+E47*H47</f>
        <v>0</v>
      </c>
      <c r="K47" s="64"/>
    </row>
    <row r="48" spans="1:11" s="29" customFormat="1" ht="17.25" customHeight="1">
      <c r="A48" s="119" t="s">
        <v>144</v>
      </c>
      <c r="B48" s="119"/>
      <c r="C48" s="119"/>
      <c r="D48" s="119"/>
      <c r="E48" s="119"/>
      <c r="I48" s="59"/>
    </row>
    <row r="49" spans="1:1024" s="29" customFormat="1" ht="16.5">
      <c r="E49" s="32"/>
      <c r="I49" s="59"/>
    </row>
    <row r="50" spans="1:1024" s="29" customFormat="1">
      <c r="G50" s="121" t="s">
        <v>100</v>
      </c>
      <c r="H50" s="121"/>
      <c r="I50" s="53">
        <f>+H11</f>
        <v>0</v>
      </c>
    </row>
    <row r="51" spans="1:1024" s="29" customFormat="1">
      <c r="G51" s="121" t="s">
        <v>101</v>
      </c>
      <c r="H51" s="121"/>
      <c r="I51" s="53">
        <f>-H7-H8-H9-H10</f>
        <v>0</v>
      </c>
    </row>
    <row r="52" spans="1:1024" s="29" customFormat="1" ht="17.25" customHeight="1">
      <c r="C52" s="28"/>
      <c r="G52" s="122" t="s">
        <v>102</v>
      </c>
      <c r="H52" s="122"/>
      <c r="I52" s="54">
        <f>+I50+I51</f>
        <v>0</v>
      </c>
    </row>
    <row r="53" spans="1:1024" s="29" customFormat="1">
      <c r="G53" s="1"/>
      <c r="H53" s="1"/>
      <c r="I53" s="1"/>
    </row>
    <row r="54" spans="1:1024">
      <c r="A54" s="29"/>
      <c r="B54" s="29"/>
      <c r="C54" s="29"/>
      <c r="D54" s="29"/>
      <c r="E54" s="29"/>
      <c r="F54" s="29"/>
      <c r="G54" s="29"/>
      <c r="H54" s="29"/>
      <c r="I54" s="5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9"/>
      <c r="IY54" s="29"/>
      <c r="IZ54" s="29"/>
      <c r="JA54" s="29"/>
      <c r="JB54" s="29"/>
      <c r="JC54" s="29"/>
      <c r="JD54" s="29"/>
      <c r="JE54" s="29"/>
      <c r="JF54" s="29"/>
      <c r="JG54" s="29"/>
      <c r="JH54" s="29"/>
      <c r="JI54" s="29"/>
      <c r="JJ54" s="29"/>
      <c r="JK54" s="29"/>
      <c r="JL54" s="29"/>
      <c r="JM54" s="29"/>
      <c r="JN54" s="29"/>
      <c r="JO54" s="29"/>
      <c r="JP54" s="29"/>
      <c r="JQ54" s="29"/>
      <c r="JR54" s="29"/>
      <c r="JS54" s="29"/>
      <c r="JT54" s="29"/>
      <c r="JU54" s="29"/>
      <c r="JV54" s="29"/>
      <c r="JW54" s="29"/>
      <c r="JX54" s="29"/>
      <c r="JY54" s="29"/>
      <c r="JZ54" s="29"/>
      <c r="KA54" s="29"/>
      <c r="KB54" s="29"/>
      <c r="KC54" s="29"/>
      <c r="KD54" s="29"/>
      <c r="KE54" s="29"/>
      <c r="KF54" s="29"/>
      <c r="KG54" s="29"/>
      <c r="KH54" s="29"/>
      <c r="KI54" s="29"/>
      <c r="KJ54" s="29"/>
      <c r="KK54" s="29"/>
      <c r="KL54" s="29"/>
      <c r="KM54" s="29"/>
      <c r="KN54" s="29"/>
      <c r="KO54" s="29"/>
      <c r="KP54" s="29"/>
      <c r="KQ54" s="29"/>
      <c r="KR54" s="29"/>
      <c r="KS54" s="29"/>
      <c r="KT54" s="29"/>
      <c r="KU54" s="29"/>
      <c r="KV54" s="29"/>
      <c r="KW54" s="29"/>
      <c r="KX54" s="29"/>
      <c r="KY54" s="29"/>
      <c r="KZ54" s="29"/>
      <c r="LA54" s="29"/>
      <c r="LB54" s="29"/>
      <c r="LC54" s="29"/>
      <c r="LD54" s="29"/>
      <c r="LE54" s="29"/>
      <c r="LF54" s="29"/>
      <c r="LG54" s="29"/>
      <c r="LH54" s="29"/>
      <c r="LI54" s="29"/>
      <c r="LJ54" s="29"/>
      <c r="LK54" s="29"/>
      <c r="LL54" s="29"/>
      <c r="LM54" s="29"/>
      <c r="LN54" s="29"/>
      <c r="LO54" s="29"/>
      <c r="LP54" s="29"/>
      <c r="LQ54" s="29"/>
      <c r="LR54" s="29"/>
      <c r="LS54" s="29"/>
      <c r="LT54" s="29"/>
      <c r="LU54" s="29"/>
      <c r="LV54" s="29"/>
      <c r="LW54" s="29"/>
      <c r="LX54" s="29"/>
      <c r="LY54" s="29"/>
      <c r="LZ54" s="29"/>
      <c r="MA54" s="29"/>
      <c r="MB54" s="29"/>
      <c r="MC54" s="29"/>
      <c r="MD54" s="29"/>
      <c r="ME54" s="29"/>
      <c r="MF54" s="29"/>
      <c r="MG54" s="29"/>
      <c r="MH54" s="29"/>
      <c r="MI54" s="29"/>
      <c r="MJ54" s="29"/>
      <c r="MK54" s="29"/>
      <c r="ML54" s="29"/>
      <c r="MM54" s="29"/>
      <c r="MN54" s="29"/>
      <c r="MO54" s="29"/>
      <c r="MP54" s="29"/>
      <c r="MQ54" s="29"/>
      <c r="MR54" s="29"/>
      <c r="MS54" s="29"/>
      <c r="MT54" s="29"/>
      <c r="MU54" s="29"/>
      <c r="MV54" s="29"/>
      <c r="MW54" s="29"/>
      <c r="MX54" s="29"/>
      <c r="MY54" s="29"/>
      <c r="MZ54" s="29"/>
      <c r="NA54" s="29"/>
      <c r="NB54" s="29"/>
      <c r="NC54" s="29"/>
      <c r="ND54" s="29"/>
      <c r="NE54" s="29"/>
      <c r="NF54" s="29"/>
      <c r="NG54" s="29"/>
      <c r="NH54" s="29"/>
      <c r="NI54" s="29"/>
      <c r="NJ54" s="29"/>
      <c r="NK54" s="29"/>
      <c r="NL54" s="29"/>
      <c r="NM54" s="29"/>
      <c r="NN54" s="29"/>
      <c r="NO54" s="29"/>
      <c r="NP54" s="29"/>
      <c r="NQ54" s="29"/>
      <c r="NR54" s="29"/>
      <c r="NS54" s="29"/>
      <c r="NT54" s="29"/>
      <c r="NU54" s="29"/>
      <c r="NV54" s="29"/>
      <c r="NW54" s="29"/>
      <c r="NX54" s="29"/>
      <c r="NY54" s="29"/>
      <c r="NZ54" s="29"/>
      <c r="OA54" s="29"/>
      <c r="OB54" s="29"/>
      <c r="OC54" s="29"/>
      <c r="OD54" s="29"/>
      <c r="OE54" s="29"/>
      <c r="OF54" s="29"/>
      <c r="OG54" s="29"/>
      <c r="OH54" s="29"/>
      <c r="OI54" s="29"/>
      <c r="OJ54" s="29"/>
      <c r="OK54" s="29"/>
      <c r="OL54" s="29"/>
      <c r="OM54" s="29"/>
      <c r="ON54" s="29"/>
      <c r="OO54" s="29"/>
      <c r="OP54" s="29"/>
      <c r="OQ54" s="29"/>
      <c r="OR54" s="29"/>
      <c r="OS54" s="29"/>
      <c r="OT54" s="29"/>
      <c r="OU54" s="29"/>
      <c r="OV54" s="29"/>
      <c r="OW54" s="29"/>
      <c r="OX54" s="29"/>
      <c r="OY54" s="29"/>
      <c r="OZ54" s="29"/>
      <c r="PA54" s="29"/>
      <c r="PB54" s="29"/>
      <c r="PC54" s="29"/>
      <c r="PD54" s="29"/>
      <c r="PE54" s="29"/>
      <c r="PF54" s="29"/>
      <c r="PG54" s="29"/>
      <c r="PH54" s="29"/>
      <c r="PI54" s="29"/>
      <c r="PJ54" s="29"/>
      <c r="PK54" s="29"/>
      <c r="PL54" s="29"/>
      <c r="PM54" s="29"/>
      <c r="PN54" s="29"/>
      <c r="PO54" s="29"/>
      <c r="PP54" s="29"/>
      <c r="PQ54" s="29"/>
      <c r="PR54" s="29"/>
      <c r="PS54" s="29"/>
      <c r="PT54" s="29"/>
      <c r="PU54" s="29"/>
      <c r="PV54" s="29"/>
      <c r="PW54" s="29"/>
      <c r="PX54" s="29"/>
      <c r="PY54" s="29"/>
      <c r="PZ54" s="29"/>
      <c r="QA54" s="29"/>
      <c r="QB54" s="29"/>
      <c r="QC54" s="29"/>
      <c r="QD54" s="29"/>
      <c r="QE54" s="29"/>
      <c r="QF54" s="29"/>
      <c r="QG54" s="29"/>
      <c r="QH54" s="29"/>
      <c r="QI54" s="29"/>
      <c r="QJ54" s="29"/>
      <c r="QK54" s="29"/>
      <c r="QL54" s="29"/>
      <c r="QM54" s="29"/>
      <c r="QN54" s="29"/>
      <c r="QO54" s="29"/>
      <c r="QP54" s="29"/>
      <c r="QQ54" s="29"/>
      <c r="QR54" s="29"/>
      <c r="QS54" s="29"/>
      <c r="QT54" s="29"/>
      <c r="QU54" s="29"/>
      <c r="QV54" s="29"/>
      <c r="QW54" s="29"/>
      <c r="QX54" s="29"/>
      <c r="QY54" s="29"/>
      <c r="QZ54" s="29"/>
      <c r="RA54" s="29"/>
      <c r="RB54" s="29"/>
      <c r="RC54" s="29"/>
      <c r="RD54" s="29"/>
      <c r="RE54" s="29"/>
      <c r="RF54" s="29"/>
      <c r="RG54" s="29"/>
      <c r="RH54" s="29"/>
      <c r="RI54" s="29"/>
      <c r="RJ54" s="29"/>
      <c r="RK54" s="29"/>
      <c r="RL54" s="29"/>
      <c r="RM54" s="29"/>
      <c r="RN54" s="29"/>
      <c r="RO54" s="29"/>
      <c r="RP54" s="29"/>
      <c r="RQ54" s="29"/>
      <c r="RR54" s="29"/>
      <c r="RS54" s="29"/>
      <c r="RT54" s="29"/>
      <c r="RU54" s="29"/>
      <c r="RV54" s="29"/>
      <c r="RW54" s="29"/>
      <c r="RX54" s="29"/>
      <c r="RY54" s="29"/>
      <c r="RZ54" s="29"/>
      <c r="SA54" s="29"/>
      <c r="SB54" s="29"/>
      <c r="SC54" s="29"/>
      <c r="SD54" s="29"/>
      <c r="SE54" s="29"/>
      <c r="SF54" s="29"/>
      <c r="SG54" s="29"/>
      <c r="SH54" s="29"/>
      <c r="SI54" s="29"/>
      <c r="SJ54" s="29"/>
      <c r="SK54" s="29"/>
      <c r="SL54" s="29"/>
      <c r="SM54" s="29"/>
      <c r="SN54" s="29"/>
      <c r="SO54" s="29"/>
      <c r="SP54" s="29"/>
      <c r="SQ54" s="29"/>
      <c r="SR54" s="29"/>
      <c r="SS54" s="29"/>
      <c r="ST54" s="29"/>
      <c r="SU54" s="29"/>
      <c r="SV54" s="29"/>
      <c r="SW54" s="29"/>
      <c r="SX54" s="29"/>
      <c r="SY54" s="29"/>
      <c r="SZ54" s="29"/>
      <c r="TA54" s="29"/>
      <c r="TB54" s="29"/>
      <c r="TC54" s="29"/>
      <c r="TD54" s="29"/>
      <c r="TE54" s="29"/>
      <c r="TF54" s="29"/>
      <c r="TG54" s="29"/>
      <c r="TH54" s="29"/>
      <c r="TI54" s="29"/>
      <c r="TJ54" s="29"/>
      <c r="TK54" s="29"/>
      <c r="TL54" s="29"/>
      <c r="TM54" s="29"/>
      <c r="TN54" s="29"/>
      <c r="TO54" s="29"/>
      <c r="TP54" s="29"/>
      <c r="TQ54" s="29"/>
      <c r="TR54" s="29"/>
      <c r="TS54" s="29"/>
      <c r="TT54" s="29"/>
      <c r="TU54" s="29"/>
      <c r="TV54" s="29"/>
      <c r="TW54" s="29"/>
      <c r="TX54" s="29"/>
      <c r="TY54" s="29"/>
      <c r="TZ54" s="29"/>
      <c r="UA54" s="29"/>
      <c r="UB54" s="29"/>
      <c r="UC54" s="29"/>
      <c r="UD54" s="29"/>
      <c r="UE54" s="29"/>
      <c r="UF54" s="29"/>
      <c r="UG54" s="29"/>
      <c r="UH54" s="29"/>
      <c r="UI54" s="29"/>
      <c r="UJ54" s="29"/>
      <c r="UK54" s="29"/>
      <c r="UL54" s="29"/>
      <c r="UM54" s="29"/>
      <c r="UN54" s="29"/>
      <c r="UO54" s="29"/>
      <c r="UP54" s="29"/>
      <c r="UQ54" s="29"/>
      <c r="UR54" s="29"/>
      <c r="US54" s="29"/>
      <c r="UT54" s="29"/>
      <c r="UU54" s="29"/>
      <c r="UV54" s="29"/>
      <c r="UW54" s="29"/>
      <c r="UX54" s="29"/>
      <c r="UY54" s="29"/>
      <c r="UZ54" s="29"/>
      <c r="VA54" s="29"/>
      <c r="VB54" s="29"/>
      <c r="VC54" s="29"/>
      <c r="VD54" s="29"/>
      <c r="VE54" s="29"/>
      <c r="VF54" s="29"/>
      <c r="VG54" s="29"/>
      <c r="VH54" s="29"/>
      <c r="VI54" s="29"/>
      <c r="VJ54" s="29"/>
      <c r="VK54" s="29"/>
      <c r="VL54" s="29"/>
      <c r="VM54" s="29"/>
      <c r="VN54" s="29"/>
      <c r="VO54" s="29"/>
      <c r="VP54" s="29"/>
      <c r="VQ54" s="29"/>
      <c r="VR54" s="29"/>
      <c r="VS54" s="29"/>
      <c r="VT54" s="29"/>
      <c r="VU54" s="29"/>
      <c r="VV54" s="29"/>
      <c r="VW54" s="29"/>
      <c r="VX54" s="29"/>
      <c r="VY54" s="29"/>
      <c r="VZ54" s="29"/>
      <c r="WA54" s="29"/>
      <c r="WB54" s="29"/>
      <c r="WC54" s="29"/>
      <c r="WD54" s="29"/>
      <c r="WE54" s="29"/>
      <c r="WF54" s="29"/>
      <c r="WG54" s="29"/>
      <c r="WH54" s="29"/>
      <c r="WI54" s="29"/>
      <c r="WJ54" s="29"/>
      <c r="WK54" s="29"/>
      <c r="WL54" s="29"/>
      <c r="WM54" s="29"/>
      <c r="WN54" s="29"/>
      <c r="WO54" s="29"/>
      <c r="WP54" s="29"/>
      <c r="WQ54" s="29"/>
      <c r="WR54" s="29"/>
      <c r="WS54" s="29"/>
      <c r="WT54" s="29"/>
      <c r="WU54" s="29"/>
      <c r="WV54" s="29"/>
      <c r="WW54" s="29"/>
      <c r="WX54" s="29"/>
      <c r="WY54" s="29"/>
      <c r="WZ54" s="29"/>
      <c r="XA54" s="29"/>
      <c r="XB54" s="29"/>
      <c r="XC54" s="29"/>
      <c r="XD54" s="29"/>
      <c r="XE54" s="29"/>
      <c r="XF54" s="29"/>
      <c r="XG54" s="29"/>
      <c r="XH54" s="29"/>
      <c r="XI54" s="29"/>
      <c r="XJ54" s="29"/>
      <c r="XK54" s="29"/>
      <c r="XL54" s="29"/>
      <c r="XM54" s="29"/>
      <c r="XN54" s="29"/>
      <c r="XO54" s="29"/>
      <c r="XP54" s="29"/>
      <c r="XQ54" s="29"/>
      <c r="XR54" s="29"/>
      <c r="XS54" s="29"/>
      <c r="XT54" s="29"/>
      <c r="XU54" s="29"/>
      <c r="XV54" s="29"/>
      <c r="XW54" s="29"/>
      <c r="XX54" s="29"/>
      <c r="XY54" s="29"/>
      <c r="XZ54" s="29"/>
      <c r="YA54" s="29"/>
      <c r="YB54" s="29"/>
      <c r="YC54" s="29"/>
      <c r="YD54" s="29"/>
      <c r="YE54" s="29"/>
      <c r="YF54" s="29"/>
      <c r="YG54" s="29"/>
      <c r="YH54" s="29"/>
      <c r="YI54" s="29"/>
      <c r="YJ54" s="29"/>
      <c r="YK54" s="29"/>
      <c r="YL54" s="29"/>
      <c r="YM54" s="29"/>
      <c r="YN54" s="29"/>
      <c r="YO54" s="29"/>
      <c r="YP54" s="29"/>
      <c r="YQ54" s="29"/>
      <c r="YR54" s="29"/>
      <c r="YS54" s="29"/>
      <c r="YT54" s="29"/>
      <c r="YU54" s="29"/>
      <c r="YV54" s="29"/>
      <c r="YW54" s="29"/>
      <c r="YX54" s="29"/>
      <c r="YY54" s="29"/>
      <c r="YZ54" s="29"/>
      <c r="ZA54" s="29"/>
      <c r="ZB54" s="29"/>
      <c r="ZC54" s="29"/>
      <c r="ZD54" s="29"/>
      <c r="ZE54" s="29"/>
      <c r="ZF54" s="29"/>
      <c r="ZG54" s="29"/>
      <c r="ZH54" s="29"/>
      <c r="ZI54" s="29"/>
      <c r="ZJ54" s="29"/>
      <c r="ZK54" s="29"/>
      <c r="ZL54" s="29"/>
      <c r="ZM54" s="29"/>
      <c r="ZN54" s="29"/>
      <c r="ZO54" s="29"/>
      <c r="ZP54" s="29"/>
      <c r="ZQ54" s="29"/>
      <c r="ZR54" s="29"/>
      <c r="ZS54" s="29"/>
      <c r="ZT54" s="29"/>
      <c r="ZU54" s="29"/>
      <c r="ZV54" s="29"/>
      <c r="ZW54" s="29"/>
      <c r="ZX54" s="29"/>
      <c r="ZY54" s="29"/>
      <c r="ZZ54" s="29"/>
      <c r="AAA54" s="29"/>
      <c r="AAB54" s="29"/>
      <c r="AAC54" s="29"/>
      <c r="AAD54" s="29"/>
      <c r="AAE54" s="29"/>
      <c r="AAF54" s="29"/>
      <c r="AAG54" s="29"/>
      <c r="AAH54" s="29"/>
      <c r="AAI54" s="29"/>
      <c r="AAJ54" s="29"/>
      <c r="AAK54" s="29"/>
      <c r="AAL54" s="29"/>
      <c r="AAM54" s="29"/>
      <c r="AAN54" s="29"/>
      <c r="AAO54" s="29"/>
      <c r="AAP54" s="29"/>
      <c r="AAQ54" s="29"/>
      <c r="AAR54" s="29"/>
      <c r="AAS54" s="29"/>
      <c r="AAT54" s="29"/>
      <c r="AAU54" s="29"/>
      <c r="AAV54" s="29"/>
      <c r="AAW54" s="29"/>
      <c r="AAX54" s="29"/>
      <c r="AAY54" s="29"/>
      <c r="AAZ54" s="29"/>
      <c r="ABA54" s="29"/>
      <c r="ABB54" s="29"/>
      <c r="ABC54" s="29"/>
      <c r="ABD54" s="29"/>
      <c r="ABE54" s="29"/>
      <c r="ABF54" s="29"/>
      <c r="ABG54" s="29"/>
      <c r="ABH54" s="29"/>
      <c r="ABI54" s="29"/>
      <c r="ABJ54" s="29"/>
      <c r="ABK54" s="29"/>
      <c r="ABL54" s="29"/>
      <c r="ABM54" s="29"/>
      <c r="ABN54" s="29"/>
      <c r="ABO54" s="29"/>
      <c r="ABP54" s="29"/>
      <c r="ABQ54" s="29"/>
      <c r="ABR54" s="29"/>
      <c r="ABS54" s="29"/>
      <c r="ABT54" s="29"/>
      <c r="ABU54" s="29"/>
      <c r="ABV54" s="29"/>
      <c r="ABW54" s="29"/>
      <c r="ABX54" s="29"/>
      <c r="ABY54" s="29"/>
      <c r="ABZ54" s="29"/>
      <c r="ACA54" s="29"/>
      <c r="ACB54" s="29"/>
      <c r="ACC54" s="29"/>
      <c r="ACD54" s="29"/>
      <c r="ACE54" s="29"/>
      <c r="ACF54" s="29"/>
      <c r="ACG54" s="29"/>
      <c r="ACH54" s="29"/>
      <c r="ACI54" s="29"/>
      <c r="ACJ54" s="29"/>
      <c r="ACK54" s="29"/>
      <c r="ACL54" s="29"/>
      <c r="ACM54" s="29"/>
      <c r="ACN54" s="29"/>
      <c r="ACO54" s="29"/>
      <c r="ACP54" s="29"/>
      <c r="ACQ54" s="29"/>
      <c r="ACR54" s="29"/>
      <c r="ACS54" s="29"/>
      <c r="ACT54" s="29"/>
      <c r="ACU54" s="29"/>
      <c r="ACV54" s="29"/>
      <c r="ACW54" s="29"/>
      <c r="ACX54" s="29"/>
      <c r="ACY54" s="29"/>
      <c r="ACZ54" s="29"/>
      <c r="ADA54" s="29"/>
      <c r="ADB54" s="29"/>
      <c r="ADC54" s="29"/>
      <c r="ADD54" s="29"/>
      <c r="ADE54" s="29"/>
      <c r="ADF54" s="29"/>
      <c r="ADG54" s="29"/>
      <c r="ADH54" s="29"/>
      <c r="ADI54" s="29"/>
      <c r="ADJ54" s="29"/>
      <c r="ADK54" s="29"/>
      <c r="ADL54" s="29"/>
      <c r="ADM54" s="29"/>
      <c r="ADN54" s="29"/>
      <c r="ADO54" s="29"/>
      <c r="ADP54" s="29"/>
      <c r="ADQ54" s="29"/>
      <c r="ADR54" s="29"/>
      <c r="ADS54" s="29"/>
      <c r="ADT54" s="29"/>
      <c r="ADU54" s="29"/>
      <c r="ADV54" s="29"/>
      <c r="ADW54" s="29"/>
      <c r="ADX54" s="29"/>
      <c r="ADY54" s="29"/>
      <c r="ADZ54" s="29"/>
      <c r="AEA54" s="29"/>
      <c r="AEB54" s="29"/>
      <c r="AEC54" s="29"/>
      <c r="AED54" s="29"/>
      <c r="AEE54" s="29"/>
      <c r="AEF54" s="29"/>
      <c r="AEG54" s="29"/>
      <c r="AEH54" s="29"/>
      <c r="AEI54" s="29"/>
      <c r="AEJ54" s="29"/>
      <c r="AEK54" s="29"/>
      <c r="AEL54" s="29"/>
      <c r="AEM54" s="29"/>
      <c r="AEN54" s="29"/>
      <c r="AEO54" s="29"/>
      <c r="AEP54" s="29"/>
      <c r="AEQ54" s="29"/>
      <c r="AER54" s="29"/>
      <c r="AES54" s="29"/>
      <c r="AET54" s="29"/>
      <c r="AEU54" s="29"/>
      <c r="AEV54" s="29"/>
      <c r="AEW54" s="29"/>
      <c r="AEX54" s="29"/>
      <c r="AEY54" s="29"/>
      <c r="AEZ54" s="29"/>
      <c r="AFA54" s="29"/>
      <c r="AFB54" s="29"/>
      <c r="AFC54" s="29"/>
      <c r="AFD54" s="29"/>
      <c r="AFE54" s="29"/>
      <c r="AFF54" s="29"/>
      <c r="AFG54" s="29"/>
      <c r="AFH54" s="29"/>
      <c r="AFI54" s="29"/>
      <c r="AFJ54" s="29"/>
      <c r="AFK54" s="29"/>
      <c r="AFL54" s="29"/>
      <c r="AFM54" s="29"/>
      <c r="AFN54" s="29"/>
      <c r="AFO54" s="29"/>
      <c r="AFP54" s="29"/>
      <c r="AFQ54" s="29"/>
      <c r="AFR54" s="29"/>
      <c r="AFS54" s="29"/>
      <c r="AFT54" s="29"/>
      <c r="AFU54" s="29"/>
      <c r="AFV54" s="29"/>
      <c r="AFW54" s="29"/>
      <c r="AFX54" s="29"/>
      <c r="AFY54" s="29"/>
      <c r="AFZ54" s="29"/>
      <c r="AGA54" s="29"/>
      <c r="AGB54" s="29"/>
      <c r="AGC54" s="29"/>
      <c r="AGD54" s="29"/>
      <c r="AGE54" s="29"/>
      <c r="AGF54" s="29"/>
      <c r="AGG54" s="29"/>
      <c r="AGH54" s="29"/>
      <c r="AGI54" s="29"/>
      <c r="AGJ54" s="29"/>
      <c r="AGK54" s="29"/>
      <c r="AGL54" s="29"/>
      <c r="AGM54" s="29"/>
      <c r="AGN54" s="29"/>
      <c r="AGO54" s="29"/>
      <c r="AGP54" s="29"/>
      <c r="AGQ54" s="29"/>
      <c r="AGR54" s="29"/>
      <c r="AGS54" s="29"/>
      <c r="AGT54" s="29"/>
      <c r="AGU54" s="29"/>
      <c r="AGV54" s="29"/>
      <c r="AGW54" s="29"/>
      <c r="AGX54" s="29"/>
      <c r="AGY54" s="29"/>
      <c r="AGZ54" s="29"/>
      <c r="AHA54" s="29"/>
      <c r="AHB54" s="29"/>
      <c r="AHC54" s="29"/>
      <c r="AHD54" s="29"/>
      <c r="AHE54" s="29"/>
      <c r="AHF54" s="29"/>
      <c r="AHG54" s="29"/>
      <c r="AHH54" s="29"/>
      <c r="AHI54" s="29"/>
      <c r="AHJ54" s="29"/>
      <c r="AHK54" s="29"/>
      <c r="AHL54" s="29"/>
      <c r="AHM54" s="29"/>
      <c r="AHN54" s="29"/>
      <c r="AHO54" s="29"/>
      <c r="AHP54" s="29"/>
      <c r="AHQ54" s="29"/>
      <c r="AHR54" s="29"/>
      <c r="AHS54" s="29"/>
      <c r="AHT54" s="29"/>
      <c r="AHU54" s="29"/>
      <c r="AHV54" s="29"/>
      <c r="AHW54" s="29"/>
      <c r="AHX54" s="29"/>
      <c r="AHY54" s="29"/>
      <c r="AHZ54" s="29"/>
      <c r="AIA54" s="29"/>
      <c r="AIB54" s="29"/>
      <c r="AIC54" s="29"/>
      <c r="AID54" s="29"/>
      <c r="AIE54" s="29"/>
      <c r="AIF54" s="29"/>
      <c r="AIG54" s="29"/>
      <c r="AIH54" s="29"/>
      <c r="AII54" s="29"/>
      <c r="AIJ54" s="29"/>
      <c r="AIK54" s="29"/>
      <c r="AIL54" s="29"/>
      <c r="AIM54" s="29"/>
      <c r="AIN54" s="29"/>
      <c r="AIO54" s="29"/>
      <c r="AIP54" s="29"/>
      <c r="AIQ54" s="29"/>
      <c r="AIR54" s="29"/>
      <c r="AIS54" s="29"/>
      <c r="AIT54" s="29"/>
      <c r="AIU54" s="29"/>
      <c r="AIV54" s="29"/>
      <c r="AIW54" s="29"/>
      <c r="AIX54" s="29"/>
      <c r="AIY54" s="29"/>
      <c r="AIZ54" s="29"/>
      <c r="AJA54" s="29"/>
      <c r="AJB54" s="29"/>
      <c r="AJC54" s="29"/>
      <c r="AJD54" s="29"/>
      <c r="AJE54" s="29"/>
      <c r="AJF54" s="29"/>
      <c r="AJG54" s="29"/>
      <c r="AJH54" s="29"/>
      <c r="AJI54" s="29"/>
      <c r="AJJ54" s="29"/>
      <c r="AJK54" s="29"/>
      <c r="AJL54" s="29"/>
      <c r="AJM54" s="29"/>
      <c r="AJN54" s="29"/>
      <c r="AJO54" s="29"/>
      <c r="AJP54" s="29"/>
      <c r="AJQ54" s="29"/>
      <c r="AJR54" s="29"/>
      <c r="AJS54" s="29"/>
      <c r="AJT54" s="29"/>
      <c r="AJU54" s="29"/>
      <c r="AJV54" s="29"/>
      <c r="AJW54" s="29"/>
      <c r="AJX54" s="29"/>
      <c r="AJY54" s="29"/>
      <c r="AJZ54" s="29"/>
      <c r="AKA54" s="29"/>
      <c r="AKB54" s="29"/>
      <c r="AKC54" s="29"/>
      <c r="AKD54" s="29"/>
      <c r="AKE54" s="29"/>
      <c r="AKF54" s="29"/>
      <c r="AKG54" s="29"/>
      <c r="AKH54" s="29"/>
      <c r="AKI54" s="29"/>
      <c r="AKJ54" s="29"/>
      <c r="AKK54" s="29"/>
      <c r="AKL54" s="29"/>
      <c r="AKM54" s="29"/>
      <c r="AKN54" s="29"/>
      <c r="AKO54" s="29"/>
      <c r="AKP54" s="29"/>
      <c r="AKQ54" s="29"/>
      <c r="AKR54" s="29"/>
      <c r="AKS54" s="29"/>
      <c r="AKT54" s="29"/>
      <c r="AKU54" s="29"/>
      <c r="AKV54" s="29"/>
      <c r="AKW54" s="29"/>
      <c r="AKX54" s="29"/>
      <c r="AKY54" s="29"/>
      <c r="AKZ54" s="29"/>
      <c r="ALA54" s="29"/>
      <c r="ALB54" s="29"/>
      <c r="ALC54" s="29"/>
      <c r="ALD54" s="29"/>
      <c r="ALE54" s="29"/>
      <c r="ALF54" s="29"/>
      <c r="ALG54" s="29"/>
      <c r="ALH54" s="29"/>
      <c r="ALI54" s="29"/>
      <c r="ALJ54" s="29"/>
      <c r="ALK54" s="29"/>
      <c r="ALL54" s="29"/>
      <c r="ALM54" s="29"/>
      <c r="ALN54" s="29"/>
      <c r="ALO54" s="29"/>
      <c r="ALP54" s="29"/>
      <c r="ALQ54" s="29"/>
      <c r="ALR54" s="29"/>
      <c r="ALS54" s="29"/>
      <c r="ALT54" s="29"/>
      <c r="ALU54" s="29"/>
      <c r="ALV54" s="29"/>
      <c r="ALW54" s="29"/>
      <c r="ALX54" s="29"/>
      <c r="ALY54" s="29"/>
      <c r="ALZ54" s="29"/>
      <c r="AMA54" s="29"/>
      <c r="AMB54" s="29"/>
      <c r="AMC54" s="29"/>
      <c r="AMD54" s="29"/>
      <c r="AME54" s="29"/>
      <c r="AMF54" s="29"/>
      <c r="AMG54" s="29"/>
      <c r="AMH54" s="29"/>
      <c r="AMI54" s="29"/>
      <c r="AMJ54" s="29"/>
    </row>
    <row r="55" spans="1:1024">
      <c r="A55" s="29"/>
      <c r="B55" s="29"/>
      <c r="C55" s="29"/>
      <c r="D55" s="29"/>
      <c r="E55" s="29"/>
      <c r="F55" s="29"/>
      <c r="G55" s="29"/>
      <c r="H55" s="29"/>
      <c r="I55" s="5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29"/>
      <c r="JM55" s="29"/>
      <c r="JN55" s="29"/>
      <c r="JO55" s="29"/>
      <c r="JP55" s="29"/>
      <c r="JQ55" s="29"/>
      <c r="JR55" s="29"/>
      <c r="JS55" s="29"/>
      <c r="JT55" s="29"/>
      <c r="JU55" s="29"/>
      <c r="JV55" s="29"/>
      <c r="JW55" s="29"/>
      <c r="JX55" s="29"/>
      <c r="JY55" s="29"/>
      <c r="JZ55" s="29"/>
      <c r="KA55" s="29"/>
      <c r="KB55" s="29"/>
      <c r="KC55" s="29"/>
      <c r="KD55" s="29"/>
      <c r="KE55" s="29"/>
      <c r="KF55" s="29"/>
      <c r="KG55" s="29"/>
      <c r="KH55" s="29"/>
      <c r="KI55" s="29"/>
      <c r="KJ55" s="29"/>
      <c r="KK55" s="29"/>
      <c r="KL55" s="29"/>
      <c r="KM55" s="29"/>
      <c r="KN55" s="29"/>
      <c r="KO55" s="29"/>
      <c r="KP55" s="29"/>
      <c r="KQ55" s="29"/>
      <c r="KR55" s="29"/>
      <c r="KS55" s="29"/>
      <c r="KT55" s="29"/>
      <c r="KU55" s="29"/>
      <c r="KV55" s="29"/>
      <c r="KW55" s="29"/>
      <c r="KX55" s="29"/>
      <c r="KY55" s="29"/>
      <c r="KZ55" s="29"/>
      <c r="LA55" s="29"/>
      <c r="LB55" s="29"/>
      <c r="LC55" s="29"/>
      <c r="LD55" s="29"/>
      <c r="LE55" s="29"/>
      <c r="LF55" s="29"/>
      <c r="LG55" s="29"/>
      <c r="LH55" s="29"/>
      <c r="LI55" s="29"/>
      <c r="LJ55" s="29"/>
      <c r="LK55" s="29"/>
      <c r="LL55" s="29"/>
      <c r="LM55" s="29"/>
      <c r="LN55" s="29"/>
      <c r="LO55" s="29"/>
      <c r="LP55" s="29"/>
      <c r="LQ55" s="29"/>
      <c r="LR55" s="29"/>
      <c r="LS55" s="29"/>
      <c r="LT55" s="29"/>
      <c r="LU55" s="29"/>
      <c r="LV55" s="29"/>
      <c r="LW55" s="29"/>
      <c r="LX55" s="29"/>
      <c r="LY55" s="29"/>
      <c r="LZ55" s="29"/>
      <c r="MA55" s="29"/>
      <c r="MB55" s="29"/>
      <c r="MC55" s="29"/>
      <c r="MD55" s="29"/>
      <c r="ME55" s="29"/>
      <c r="MF55" s="29"/>
      <c r="MG55" s="29"/>
      <c r="MH55" s="29"/>
      <c r="MI55" s="29"/>
      <c r="MJ55" s="29"/>
      <c r="MK55" s="29"/>
      <c r="ML55" s="29"/>
      <c r="MM55" s="29"/>
      <c r="MN55" s="29"/>
      <c r="MO55" s="29"/>
      <c r="MP55" s="29"/>
      <c r="MQ55" s="29"/>
      <c r="MR55" s="29"/>
      <c r="MS55" s="29"/>
      <c r="MT55" s="29"/>
      <c r="MU55" s="29"/>
      <c r="MV55" s="29"/>
      <c r="MW55" s="29"/>
      <c r="MX55" s="29"/>
      <c r="MY55" s="29"/>
      <c r="MZ55" s="29"/>
      <c r="NA55" s="29"/>
      <c r="NB55" s="29"/>
      <c r="NC55" s="29"/>
      <c r="ND55" s="29"/>
      <c r="NE55" s="29"/>
      <c r="NF55" s="29"/>
      <c r="NG55" s="29"/>
      <c r="NH55" s="29"/>
      <c r="NI55" s="29"/>
      <c r="NJ55" s="29"/>
      <c r="NK55" s="29"/>
      <c r="NL55" s="29"/>
      <c r="NM55" s="29"/>
      <c r="NN55" s="29"/>
      <c r="NO55" s="29"/>
      <c r="NP55" s="29"/>
      <c r="NQ55" s="29"/>
      <c r="NR55" s="29"/>
      <c r="NS55" s="29"/>
      <c r="NT55" s="29"/>
      <c r="NU55" s="29"/>
      <c r="NV55" s="29"/>
      <c r="NW55" s="29"/>
      <c r="NX55" s="29"/>
      <c r="NY55" s="29"/>
      <c r="NZ55" s="29"/>
      <c r="OA55" s="29"/>
      <c r="OB55" s="29"/>
      <c r="OC55" s="29"/>
      <c r="OD55" s="29"/>
      <c r="OE55" s="29"/>
      <c r="OF55" s="29"/>
      <c r="OG55" s="29"/>
      <c r="OH55" s="29"/>
      <c r="OI55" s="29"/>
      <c r="OJ55" s="29"/>
      <c r="OK55" s="29"/>
      <c r="OL55" s="29"/>
      <c r="OM55" s="29"/>
      <c r="ON55" s="29"/>
      <c r="OO55" s="29"/>
      <c r="OP55" s="29"/>
      <c r="OQ55" s="29"/>
      <c r="OR55" s="29"/>
      <c r="OS55" s="29"/>
      <c r="OT55" s="29"/>
      <c r="OU55" s="29"/>
      <c r="OV55" s="29"/>
      <c r="OW55" s="29"/>
      <c r="OX55" s="29"/>
      <c r="OY55" s="29"/>
      <c r="OZ55" s="29"/>
      <c r="PA55" s="29"/>
      <c r="PB55" s="29"/>
      <c r="PC55" s="29"/>
      <c r="PD55" s="29"/>
      <c r="PE55" s="29"/>
      <c r="PF55" s="29"/>
      <c r="PG55" s="29"/>
      <c r="PH55" s="29"/>
      <c r="PI55" s="29"/>
      <c r="PJ55" s="29"/>
      <c r="PK55" s="29"/>
      <c r="PL55" s="29"/>
      <c r="PM55" s="29"/>
      <c r="PN55" s="29"/>
      <c r="PO55" s="29"/>
      <c r="PP55" s="29"/>
      <c r="PQ55" s="29"/>
      <c r="PR55" s="29"/>
      <c r="PS55" s="29"/>
      <c r="PT55" s="29"/>
      <c r="PU55" s="29"/>
      <c r="PV55" s="29"/>
      <c r="PW55" s="29"/>
      <c r="PX55" s="29"/>
      <c r="PY55" s="29"/>
      <c r="PZ55" s="29"/>
      <c r="QA55" s="29"/>
      <c r="QB55" s="29"/>
      <c r="QC55" s="29"/>
      <c r="QD55" s="29"/>
      <c r="QE55" s="29"/>
      <c r="QF55" s="29"/>
      <c r="QG55" s="29"/>
      <c r="QH55" s="29"/>
      <c r="QI55" s="29"/>
      <c r="QJ55" s="29"/>
      <c r="QK55" s="29"/>
      <c r="QL55" s="29"/>
      <c r="QM55" s="29"/>
      <c r="QN55" s="29"/>
      <c r="QO55" s="29"/>
      <c r="QP55" s="29"/>
      <c r="QQ55" s="29"/>
      <c r="QR55" s="29"/>
      <c r="QS55" s="29"/>
      <c r="QT55" s="29"/>
      <c r="QU55" s="29"/>
      <c r="QV55" s="29"/>
      <c r="QW55" s="29"/>
      <c r="QX55" s="29"/>
      <c r="QY55" s="29"/>
      <c r="QZ55" s="29"/>
      <c r="RA55" s="29"/>
      <c r="RB55" s="29"/>
      <c r="RC55" s="29"/>
      <c r="RD55" s="29"/>
      <c r="RE55" s="29"/>
      <c r="RF55" s="29"/>
      <c r="RG55" s="29"/>
      <c r="RH55" s="29"/>
      <c r="RI55" s="29"/>
      <c r="RJ55" s="29"/>
      <c r="RK55" s="29"/>
      <c r="RL55" s="29"/>
      <c r="RM55" s="29"/>
      <c r="RN55" s="29"/>
      <c r="RO55" s="29"/>
      <c r="RP55" s="29"/>
      <c r="RQ55" s="29"/>
      <c r="RR55" s="29"/>
      <c r="RS55" s="29"/>
      <c r="RT55" s="29"/>
      <c r="RU55" s="29"/>
      <c r="RV55" s="29"/>
      <c r="RW55" s="29"/>
      <c r="RX55" s="29"/>
      <c r="RY55" s="29"/>
      <c r="RZ55" s="29"/>
      <c r="SA55" s="29"/>
      <c r="SB55" s="29"/>
      <c r="SC55" s="29"/>
      <c r="SD55" s="29"/>
      <c r="SE55" s="29"/>
      <c r="SF55" s="29"/>
      <c r="SG55" s="29"/>
      <c r="SH55" s="29"/>
      <c r="SI55" s="29"/>
      <c r="SJ55" s="29"/>
      <c r="SK55" s="29"/>
      <c r="SL55" s="29"/>
      <c r="SM55" s="29"/>
      <c r="SN55" s="29"/>
      <c r="SO55" s="29"/>
      <c r="SP55" s="29"/>
      <c r="SQ55" s="29"/>
      <c r="SR55" s="29"/>
      <c r="SS55" s="29"/>
      <c r="ST55" s="29"/>
      <c r="SU55" s="29"/>
      <c r="SV55" s="29"/>
      <c r="SW55" s="29"/>
      <c r="SX55" s="29"/>
      <c r="SY55" s="29"/>
      <c r="SZ55" s="29"/>
      <c r="TA55" s="29"/>
      <c r="TB55" s="29"/>
      <c r="TC55" s="29"/>
      <c r="TD55" s="29"/>
      <c r="TE55" s="29"/>
      <c r="TF55" s="29"/>
      <c r="TG55" s="29"/>
      <c r="TH55" s="29"/>
      <c r="TI55" s="29"/>
      <c r="TJ55" s="29"/>
      <c r="TK55" s="29"/>
      <c r="TL55" s="29"/>
      <c r="TM55" s="29"/>
      <c r="TN55" s="29"/>
      <c r="TO55" s="29"/>
      <c r="TP55" s="29"/>
      <c r="TQ55" s="29"/>
      <c r="TR55" s="29"/>
      <c r="TS55" s="29"/>
      <c r="TT55" s="29"/>
      <c r="TU55" s="29"/>
      <c r="TV55" s="29"/>
      <c r="TW55" s="29"/>
      <c r="TX55" s="29"/>
      <c r="TY55" s="29"/>
      <c r="TZ55" s="29"/>
      <c r="UA55" s="29"/>
      <c r="UB55" s="29"/>
      <c r="UC55" s="29"/>
      <c r="UD55" s="29"/>
      <c r="UE55" s="29"/>
      <c r="UF55" s="29"/>
      <c r="UG55" s="29"/>
      <c r="UH55" s="29"/>
      <c r="UI55" s="29"/>
      <c r="UJ55" s="29"/>
      <c r="UK55" s="29"/>
      <c r="UL55" s="29"/>
      <c r="UM55" s="29"/>
      <c r="UN55" s="29"/>
      <c r="UO55" s="29"/>
      <c r="UP55" s="29"/>
      <c r="UQ55" s="29"/>
      <c r="UR55" s="29"/>
      <c r="US55" s="29"/>
      <c r="UT55" s="29"/>
      <c r="UU55" s="29"/>
      <c r="UV55" s="29"/>
      <c r="UW55" s="29"/>
      <c r="UX55" s="29"/>
      <c r="UY55" s="29"/>
      <c r="UZ55" s="29"/>
      <c r="VA55" s="29"/>
      <c r="VB55" s="29"/>
      <c r="VC55" s="29"/>
      <c r="VD55" s="29"/>
      <c r="VE55" s="29"/>
      <c r="VF55" s="29"/>
      <c r="VG55" s="29"/>
      <c r="VH55" s="29"/>
      <c r="VI55" s="29"/>
      <c r="VJ55" s="29"/>
      <c r="VK55" s="29"/>
      <c r="VL55" s="29"/>
      <c r="VM55" s="29"/>
      <c r="VN55" s="29"/>
      <c r="VO55" s="29"/>
      <c r="VP55" s="29"/>
      <c r="VQ55" s="29"/>
      <c r="VR55" s="29"/>
      <c r="VS55" s="29"/>
      <c r="VT55" s="29"/>
      <c r="VU55" s="29"/>
      <c r="VV55" s="29"/>
      <c r="VW55" s="29"/>
      <c r="VX55" s="29"/>
      <c r="VY55" s="29"/>
      <c r="VZ55" s="29"/>
      <c r="WA55" s="29"/>
      <c r="WB55" s="29"/>
      <c r="WC55" s="29"/>
      <c r="WD55" s="29"/>
      <c r="WE55" s="29"/>
      <c r="WF55" s="29"/>
      <c r="WG55" s="29"/>
      <c r="WH55" s="29"/>
      <c r="WI55" s="29"/>
      <c r="WJ55" s="29"/>
      <c r="WK55" s="29"/>
      <c r="WL55" s="29"/>
      <c r="WM55" s="29"/>
      <c r="WN55" s="29"/>
      <c r="WO55" s="29"/>
      <c r="WP55" s="29"/>
      <c r="WQ55" s="29"/>
      <c r="WR55" s="29"/>
      <c r="WS55" s="29"/>
      <c r="WT55" s="29"/>
      <c r="WU55" s="29"/>
      <c r="WV55" s="29"/>
      <c r="WW55" s="29"/>
      <c r="WX55" s="29"/>
      <c r="WY55" s="29"/>
      <c r="WZ55" s="29"/>
      <c r="XA55" s="29"/>
      <c r="XB55" s="29"/>
      <c r="XC55" s="29"/>
      <c r="XD55" s="29"/>
      <c r="XE55" s="29"/>
      <c r="XF55" s="29"/>
      <c r="XG55" s="29"/>
      <c r="XH55" s="29"/>
      <c r="XI55" s="29"/>
      <c r="XJ55" s="29"/>
      <c r="XK55" s="29"/>
      <c r="XL55" s="29"/>
      <c r="XM55" s="29"/>
      <c r="XN55" s="29"/>
      <c r="XO55" s="29"/>
      <c r="XP55" s="29"/>
      <c r="XQ55" s="29"/>
      <c r="XR55" s="29"/>
      <c r="XS55" s="29"/>
      <c r="XT55" s="29"/>
      <c r="XU55" s="29"/>
      <c r="XV55" s="29"/>
      <c r="XW55" s="29"/>
      <c r="XX55" s="29"/>
      <c r="XY55" s="29"/>
      <c r="XZ55" s="29"/>
      <c r="YA55" s="29"/>
      <c r="YB55" s="29"/>
      <c r="YC55" s="29"/>
      <c r="YD55" s="29"/>
      <c r="YE55" s="29"/>
      <c r="YF55" s="29"/>
      <c r="YG55" s="29"/>
      <c r="YH55" s="29"/>
      <c r="YI55" s="29"/>
      <c r="YJ55" s="29"/>
      <c r="YK55" s="29"/>
      <c r="YL55" s="29"/>
      <c r="YM55" s="29"/>
      <c r="YN55" s="29"/>
      <c r="YO55" s="29"/>
      <c r="YP55" s="29"/>
      <c r="YQ55" s="29"/>
      <c r="YR55" s="29"/>
      <c r="YS55" s="29"/>
      <c r="YT55" s="29"/>
      <c r="YU55" s="29"/>
      <c r="YV55" s="29"/>
      <c r="YW55" s="29"/>
      <c r="YX55" s="29"/>
      <c r="YY55" s="29"/>
      <c r="YZ55" s="29"/>
      <c r="ZA55" s="29"/>
      <c r="ZB55" s="29"/>
      <c r="ZC55" s="29"/>
      <c r="ZD55" s="29"/>
      <c r="ZE55" s="29"/>
      <c r="ZF55" s="29"/>
      <c r="ZG55" s="29"/>
      <c r="ZH55" s="29"/>
      <c r="ZI55" s="29"/>
      <c r="ZJ55" s="29"/>
      <c r="ZK55" s="29"/>
      <c r="ZL55" s="29"/>
      <c r="ZM55" s="29"/>
      <c r="ZN55" s="29"/>
      <c r="ZO55" s="29"/>
      <c r="ZP55" s="29"/>
      <c r="ZQ55" s="29"/>
      <c r="ZR55" s="29"/>
      <c r="ZS55" s="29"/>
      <c r="ZT55" s="29"/>
      <c r="ZU55" s="29"/>
      <c r="ZV55" s="29"/>
      <c r="ZW55" s="29"/>
      <c r="ZX55" s="29"/>
      <c r="ZY55" s="29"/>
      <c r="ZZ55" s="29"/>
      <c r="AAA55" s="29"/>
      <c r="AAB55" s="29"/>
      <c r="AAC55" s="29"/>
      <c r="AAD55" s="29"/>
      <c r="AAE55" s="29"/>
      <c r="AAF55" s="29"/>
      <c r="AAG55" s="29"/>
      <c r="AAH55" s="29"/>
      <c r="AAI55" s="29"/>
      <c r="AAJ55" s="29"/>
      <c r="AAK55" s="29"/>
      <c r="AAL55" s="29"/>
      <c r="AAM55" s="29"/>
      <c r="AAN55" s="29"/>
      <c r="AAO55" s="29"/>
      <c r="AAP55" s="29"/>
      <c r="AAQ55" s="29"/>
      <c r="AAR55" s="29"/>
      <c r="AAS55" s="29"/>
      <c r="AAT55" s="29"/>
      <c r="AAU55" s="29"/>
      <c r="AAV55" s="29"/>
      <c r="AAW55" s="29"/>
      <c r="AAX55" s="29"/>
      <c r="AAY55" s="29"/>
      <c r="AAZ55" s="29"/>
      <c r="ABA55" s="29"/>
      <c r="ABB55" s="29"/>
      <c r="ABC55" s="29"/>
      <c r="ABD55" s="29"/>
      <c r="ABE55" s="29"/>
      <c r="ABF55" s="29"/>
      <c r="ABG55" s="29"/>
      <c r="ABH55" s="29"/>
      <c r="ABI55" s="29"/>
      <c r="ABJ55" s="29"/>
      <c r="ABK55" s="29"/>
      <c r="ABL55" s="29"/>
      <c r="ABM55" s="29"/>
      <c r="ABN55" s="29"/>
      <c r="ABO55" s="29"/>
      <c r="ABP55" s="29"/>
      <c r="ABQ55" s="29"/>
      <c r="ABR55" s="29"/>
      <c r="ABS55" s="29"/>
      <c r="ABT55" s="29"/>
      <c r="ABU55" s="29"/>
      <c r="ABV55" s="29"/>
      <c r="ABW55" s="29"/>
      <c r="ABX55" s="29"/>
      <c r="ABY55" s="29"/>
      <c r="ABZ55" s="29"/>
      <c r="ACA55" s="29"/>
      <c r="ACB55" s="29"/>
      <c r="ACC55" s="29"/>
      <c r="ACD55" s="29"/>
      <c r="ACE55" s="29"/>
      <c r="ACF55" s="29"/>
      <c r="ACG55" s="29"/>
      <c r="ACH55" s="29"/>
      <c r="ACI55" s="29"/>
      <c r="ACJ55" s="29"/>
      <c r="ACK55" s="29"/>
      <c r="ACL55" s="29"/>
      <c r="ACM55" s="29"/>
      <c r="ACN55" s="29"/>
      <c r="ACO55" s="29"/>
      <c r="ACP55" s="29"/>
      <c r="ACQ55" s="29"/>
      <c r="ACR55" s="29"/>
      <c r="ACS55" s="29"/>
      <c r="ACT55" s="29"/>
      <c r="ACU55" s="29"/>
      <c r="ACV55" s="29"/>
      <c r="ACW55" s="29"/>
      <c r="ACX55" s="29"/>
      <c r="ACY55" s="29"/>
      <c r="ACZ55" s="29"/>
      <c r="ADA55" s="29"/>
      <c r="ADB55" s="29"/>
      <c r="ADC55" s="29"/>
      <c r="ADD55" s="29"/>
      <c r="ADE55" s="29"/>
      <c r="ADF55" s="29"/>
      <c r="ADG55" s="29"/>
      <c r="ADH55" s="29"/>
      <c r="ADI55" s="29"/>
      <c r="ADJ55" s="29"/>
      <c r="ADK55" s="29"/>
      <c r="ADL55" s="29"/>
      <c r="ADM55" s="29"/>
      <c r="ADN55" s="29"/>
      <c r="ADO55" s="29"/>
      <c r="ADP55" s="29"/>
      <c r="ADQ55" s="29"/>
      <c r="ADR55" s="29"/>
      <c r="ADS55" s="29"/>
      <c r="ADT55" s="29"/>
      <c r="ADU55" s="29"/>
      <c r="ADV55" s="29"/>
      <c r="ADW55" s="29"/>
      <c r="ADX55" s="29"/>
      <c r="ADY55" s="29"/>
      <c r="ADZ55" s="29"/>
      <c r="AEA55" s="29"/>
      <c r="AEB55" s="29"/>
      <c r="AEC55" s="29"/>
      <c r="AED55" s="29"/>
      <c r="AEE55" s="29"/>
      <c r="AEF55" s="29"/>
      <c r="AEG55" s="29"/>
      <c r="AEH55" s="29"/>
      <c r="AEI55" s="29"/>
      <c r="AEJ55" s="29"/>
      <c r="AEK55" s="29"/>
      <c r="AEL55" s="29"/>
      <c r="AEM55" s="29"/>
      <c r="AEN55" s="29"/>
      <c r="AEO55" s="29"/>
      <c r="AEP55" s="29"/>
      <c r="AEQ55" s="29"/>
      <c r="AER55" s="29"/>
      <c r="AES55" s="29"/>
      <c r="AET55" s="29"/>
      <c r="AEU55" s="29"/>
      <c r="AEV55" s="29"/>
      <c r="AEW55" s="29"/>
      <c r="AEX55" s="29"/>
      <c r="AEY55" s="29"/>
      <c r="AEZ55" s="29"/>
      <c r="AFA55" s="29"/>
      <c r="AFB55" s="29"/>
      <c r="AFC55" s="29"/>
      <c r="AFD55" s="29"/>
      <c r="AFE55" s="29"/>
      <c r="AFF55" s="29"/>
      <c r="AFG55" s="29"/>
      <c r="AFH55" s="29"/>
      <c r="AFI55" s="29"/>
      <c r="AFJ55" s="29"/>
      <c r="AFK55" s="29"/>
      <c r="AFL55" s="29"/>
      <c r="AFM55" s="29"/>
      <c r="AFN55" s="29"/>
      <c r="AFO55" s="29"/>
      <c r="AFP55" s="29"/>
      <c r="AFQ55" s="29"/>
      <c r="AFR55" s="29"/>
      <c r="AFS55" s="29"/>
      <c r="AFT55" s="29"/>
      <c r="AFU55" s="29"/>
      <c r="AFV55" s="29"/>
      <c r="AFW55" s="29"/>
      <c r="AFX55" s="29"/>
      <c r="AFY55" s="29"/>
      <c r="AFZ55" s="29"/>
      <c r="AGA55" s="29"/>
      <c r="AGB55" s="29"/>
      <c r="AGC55" s="29"/>
      <c r="AGD55" s="29"/>
      <c r="AGE55" s="29"/>
      <c r="AGF55" s="29"/>
      <c r="AGG55" s="29"/>
      <c r="AGH55" s="29"/>
      <c r="AGI55" s="29"/>
      <c r="AGJ55" s="29"/>
      <c r="AGK55" s="29"/>
      <c r="AGL55" s="29"/>
      <c r="AGM55" s="29"/>
      <c r="AGN55" s="29"/>
      <c r="AGO55" s="29"/>
      <c r="AGP55" s="29"/>
      <c r="AGQ55" s="29"/>
      <c r="AGR55" s="29"/>
      <c r="AGS55" s="29"/>
      <c r="AGT55" s="29"/>
      <c r="AGU55" s="29"/>
      <c r="AGV55" s="29"/>
      <c r="AGW55" s="29"/>
      <c r="AGX55" s="29"/>
      <c r="AGY55" s="29"/>
      <c r="AGZ55" s="29"/>
      <c r="AHA55" s="29"/>
      <c r="AHB55" s="29"/>
      <c r="AHC55" s="29"/>
      <c r="AHD55" s="29"/>
      <c r="AHE55" s="29"/>
      <c r="AHF55" s="29"/>
      <c r="AHG55" s="29"/>
      <c r="AHH55" s="29"/>
      <c r="AHI55" s="29"/>
      <c r="AHJ55" s="29"/>
      <c r="AHK55" s="29"/>
      <c r="AHL55" s="29"/>
      <c r="AHM55" s="29"/>
      <c r="AHN55" s="29"/>
      <c r="AHO55" s="29"/>
      <c r="AHP55" s="29"/>
      <c r="AHQ55" s="29"/>
      <c r="AHR55" s="29"/>
      <c r="AHS55" s="29"/>
      <c r="AHT55" s="29"/>
      <c r="AHU55" s="29"/>
      <c r="AHV55" s="29"/>
      <c r="AHW55" s="29"/>
      <c r="AHX55" s="29"/>
      <c r="AHY55" s="29"/>
      <c r="AHZ55" s="29"/>
      <c r="AIA55" s="29"/>
      <c r="AIB55" s="29"/>
      <c r="AIC55" s="29"/>
      <c r="AID55" s="29"/>
      <c r="AIE55" s="29"/>
      <c r="AIF55" s="29"/>
      <c r="AIG55" s="29"/>
      <c r="AIH55" s="29"/>
      <c r="AII55" s="29"/>
      <c r="AIJ55" s="29"/>
      <c r="AIK55" s="29"/>
      <c r="AIL55" s="29"/>
      <c r="AIM55" s="29"/>
      <c r="AIN55" s="29"/>
      <c r="AIO55" s="29"/>
      <c r="AIP55" s="29"/>
      <c r="AIQ55" s="29"/>
      <c r="AIR55" s="29"/>
      <c r="AIS55" s="29"/>
      <c r="AIT55" s="29"/>
      <c r="AIU55" s="29"/>
      <c r="AIV55" s="29"/>
      <c r="AIW55" s="29"/>
      <c r="AIX55" s="29"/>
      <c r="AIY55" s="29"/>
      <c r="AIZ55" s="29"/>
      <c r="AJA55" s="29"/>
      <c r="AJB55" s="29"/>
      <c r="AJC55" s="29"/>
      <c r="AJD55" s="29"/>
      <c r="AJE55" s="29"/>
      <c r="AJF55" s="29"/>
      <c r="AJG55" s="29"/>
      <c r="AJH55" s="29"/>
      <c r="AJI55" s="29"/>
      <c r="AJJ55" s="29"/>
      <c r="AJK55" s="29"/>
      <c r="AJL55" s="29"/>
      <c r="AJM55" s="29"/>
      <c r="AJN55" s="29"/>
      <c r="AJO55" s="29"/>
      <c r="AJP55" s="29"/>
      <c r="AJQ55" s="29"/>
      <c r="AJR55" s="29"/>
      <c r="AJS55" s="29"/>
      <c r="AJT55" s="29"/>
      <c r="AJU55" s="29"/>
      <c r="AJV55" s="29"/>
      <c r="AJW55" s="29"/>
      <c r="AJX55" s="29"/>
      <c r="AJY55" s="29"/>
      <c r="AJZ55" s="29"/>
      <c r="AKA55" s="29"/>
      <c r="AKB55" s="29"/>
      <c r="AKC55" s="29"/>
      <c r="AKD55" s="29"/>
      <c r="AKE55" s="29"/>
      <c r="AKF55" s="29"/>
      <c r="AKG55" s="29"/>
      <c r="AKH55" s="29"/>
      <c r="AKI55" s="29"/>
      <c r="AKJ55" s="29"/>
      <c r="AKK55" s="29"/>
      <c r="AKL55" s="29"/>
      <c r="AKM55" s="29"/>
      <c r="AKN55" s="29"/>
      <c r="AKO55" s="29"/>
      <c r="AKP55" s="29"/>
      <c r="AKQ55" s="29"/>
      <c r="AKR55" s="29"/>
      <c r="AKS55" s="29"/>
      <c r="AKT55" s="29"/>
      <c r="AKU55" s="29"/>
      <c r="AKV55" s="29"/>
      <c r="AKW55" s="29"/>
      <c r="AKX55" s="29"/>
      <c r="AKY55" s="29"/>
      <c r="AKZ55" s="29"/>
      <c r="ALA55" s="29"/>
      <c r="ALB55" s="29"/>
      <c r="ALC55" s="29"/>
      <c r="ALD55" s="29"/>
      <c r="ALE55" s="29"/>
      <c r="ALF55" s="29"/>
      <c r="ALG55" s="29"/>
      <c r="ALH55" s="29"/>
      <c r="ALI55" s="29"/>
      <c r="ALJ55" s="29"/>
      <c r="ALK55" s="29"/>
      <c r="ALL55" s="29"/>
      <c r="ALM55" s="29"/>
      <c r="ALN55" s="29"/>
      <c r="ALO55" s="29"/>
      <c r="ALP55" s="29"/>
      <c r="ALQ55" s="29"/>
      <c r="ALR55" s="29"/>
      <c r="ALS55" s="29"/>
      <c r="ALT55" s="29"/>
      <c r="ALU55" s="29"/>
      <c r="ALV55" s="29"/>
      <c r="ALW55" s="29"/>
      <c r="ALX55" s="29"/>
      <c r="ALY55" s="29"/>
      <c r="ALZ55" s="29"/>
      <c r="AMA55" s="29"/>
      <c r="AMB55" s="29"/>
      <c r="AMC55" s="29"/>
      <c r="AMD55" s="29"/>
      <c r="AME55" s="29"/>
      <c r="AMF55" s="29"/>
      <c r="AMG55" s="29"/>
      <c r="AMH55" s="29"/>
      <c r="AMI55" s="29"/>
      <c r="AMJ55" s="29"/>
    </row>
    <row r="56" spans="1:1024">
      <c r="A56" s="29"/>
      <c r="B56" s="29"/>
      <c r="C56" s="29"/>
      <c r="D56" s="29"/>
      <c r="E56" s="29"/>
      <c r="F56" s="29"/>
      <c r="G56" s="29"/>
      <c r="H56" s="29"/>
      <c r="I56" s="59"/>
      <c r="J56" s="29"/>
      <c r="K56" s="29"/>
      <c r="L56" s="29"/>
      <c r="M56" s="29"/>
      <c r="N56" s="29"/>
      <c r="O56" s="29"/>
    </row>
  </sheetData>
  <mergeCells count="55">
    <mergeCell ref="G52:H52"/>
    <mergeCell ref="A46:D46"/>
    <mergeCell ref="A47:D47"/>
    <mergeCell ref="A48:E48"/>
    <mergeCell ref="G50:H50"/>
    <mergeCell ref="G51:H51"/>
    <mergeCell ref="A41:D41"/>
    <mergeCell ref="A42:D42"/>
    <mergeCell ref="A44:E44"/>
    <mergeCell ref="G44:I44"/>
    <mergeCell ref="A45:D45"/>
    <mergeCell ref="A36:D36"/>
    <mergeCell ref="A37:D37"/>
    <mergeCell ref="A38:D38"/>
    <mergeCell ref="A40:E40"/>
    <mergeCell ref="G40:I40"/>
    <mergeCell ref="A31:D31"/>
    <mergeCell ref="A32:I32"/>
    <mergeCell ref="A34:E34"/>
    <mergeCell ref="G34:I34"/>
    <mergeCell ref="A35:D35"/>
    <mergeCell ref="G26:I26"/>
    <mergeCell ref="A27:D27"/>
    <mergeCell ref="A28:D28"/>
    <mergeCell ref="A29:D29"/>
    <mergeCell ref="A30:D30"/>
    <mergeCell ref="A23:B23"/>
    <mergeCell ref="C23:D23"/>
    <mergeCell ref="A24:B24"/>
    <mergeCell ref="C24:D24"/>
    <mergeCell ref="A26:E26"/>
    <mergeCell ref="A19:B19"/>
    <mergeCell ref="C19:D19"/>
    <mergeCell ref="G19:G22"/>
    <mergeCell ref="A20:B20"/>
    <mergeCell ref="C20:D20"/>
    <mergeCell ref="A21:B21"/>
    <mergeCell ref="C21:D21"/>
    <mergeCell ref="A22:B22"/>
    <mergeCell ref="C22:D22"/>
    <mergeCell ref="A15:D15"/>
    <mergeCell ref="A16:D16"/>
    <mergeCell ref="A17:D17"/>
    <mergeCell ref="A18:B18"/>
    <mergeCell ref="C18:D18"/>
    <mergeCell ref="B9:G9"/>
    <mergeCell ref="B10:G10"/>
    <mergeCell ref="B11:G11"/>
    <mergeCell ref="A14:E14"/>
    <mergeCell ref="G14:I14"/>
    <mergeCell ref="C1:I1"/>
    <mergeCell ref="C3:I3"/>
    <mergeCell ref="A6:G6"/>
    <mergeCell ref="B7:G7"/>
    <mergeCell ref="B8:G8"/>
  </mergeCells>
  <printOptions horizontalCentered="1"/>
  <pageMargins left="0.59027777777777801" right="0.59027777777777801" top="0.59027777777777801" bottom="0.59097222222222201" header="0.511811023622047" footer="0"/>
  <pageSetup paperSize="9" orientation="landscape" horizontalDpi="300" verticalDpi="300"/>
  <headerFooter differentFirst="1">
    <oddFooter>&amp;C&amp;"Times New Roman,Normal"&amp;12&amp;KffffffPágina &amp;P, &amp;A</oddFooter>
    <firstFooter>&amp;C&amp;"Times New Roman,Normal"&amp;12&amp;Kffffff&amp;A</first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1"/>
  <sheetViews>
    <sheetView showGridLines="0" topLeftCell="A19" zoomScaleNormal="100" workbookViewId="0">
      <selection activeCell="E51" sqref="E51"/>
    </sheetView>
  </sheetViews>
  <sheetFormatPr baseColWidth="10" defaultColWidth="13.42578125" defaultRowHeight="17.25"/>
  <cols>
    <col min="1" max="1" width="8.140625" style="1" customWidth="1"/>
    <col min="2" max="2" width="18.42578125" style="1" customWidth="1"/>
    <col min="3" max="3" width="13.42578125" style="1"/>
    <col min="4" max="4" width="12.140625" style="1" customWidth="1"/>
    <col min="5" max="5" width="13.7109375" style="1" customWidth="1"/>
    <col min="6" max="6" width="2.85546875" style="1" customWidth="1"/>
    <col min="7" max="7" width="19.7109375" style="1" customWidth="1"/>
    <col min="8" max="8" width="15.140625" style="1" customWidth="1"/>
    <col min="9" max="9" width="21.28515625" style="1" customWidth="1"/>
    <col min="10" max="16384" width="13.42578125" style="1"/>
  </cols>
  <sheetData>
    <row r="1" spans="1:15" ht="26.25" customHeight="1">
      <c r="C1" s="108" t="s">
        <v>0</v>
      </c>
      <c r="D1" s="108"/>
      <c r="E1" s="108"/>
      <c r="F1" s="108"/>
      <c r="G1" s="108"/>
      <c r="H1" s="108"/>
      <c r="I1" s="108"/>
    </row>
    <row r="2" spans="1:15" ht="7.5" customHeight="1">
      <c r="C2" s="27"/>
      <c r="D2" s="27"/>
      <c r="E2" s="27"/>
      <c r="F2" s="27"/>
      <c r="G2" s="27"/>
      <c r="H2" s="28"/>
      <c r="I2" s="28"/>
    </row>
    <row r="3" spans="1:15" ht="18" customHeight="1">
      <c r="C3" s="109" t="s">
        <v>145</v>
      </c>
      <c r="D3" s="109"/>
      <c r="E3" s="109"/>
      <c r="F3" s="109"/>
      <c r="G3" s="109"/>
      <c r="H3" s="109"/>
      <c r="I3" s="109"/>
    </row>
    <row r="4" spans="1:15">
      <c r="A4" s="29"/>
      <c r="B4" s="29"/>
      <c r="C4" s="29"/>
      <c r="D4" s="29"/>
      <c r="E4" s="29"/>
      <c r="F4" s="29"/>
      <c r="G4" s="29"/>
      <c r="H4" s="56"/>
      <c r="I4" s="56"/>
      <c r="J4" s="7"/>
      <c r="K4" s="7"/>
      <c r="L4" s="7"/>
      <c r="M4" s="7"/>
      <c r="N4" s="7"/>
      <c r="O4" s="7"/>
    </row>
    <row r="5" spans="1:15">
      <c r="A5" s="58"/>
      <c r="B5" s="58"/>
      <c r="C5" s="58"/>
      <c r="D5" s="58"/>
      <c r="E5" s="58"/>
      <c r="F5" s="58"/>
      <c r="G5" s="58"/>
      <c r="H5" s="29"/>
      <c r="I5" s="29"/>
      <c r="J5" s="7"/>
      <c r="K5" s="7"/>
      <c r="L5" s="7"/>
      <c r="M5" s="7"/>
      <c r="N5" s="7"/>
      <c r="O5" s="7"/>
    </row>
    <row r="6" spans="1:15" ht="17.25" customHeight="1">
      <c r="A6" s="110" t="s">
        <v>26</v>
      </c>
      <c r="B6" s="110"/>
      <c r="C6" s="110"/>
      <c r="D6" s="110"/>
      <c r="E6" s="110"/>
      <c r="F6" s="110"/>
      <c r="G6" s="110"/>
      <c r="H6" s="30" t="s">
        <v>27</v>
      </c>
      <c r="I6" s="29"/>
      <c r="J6" s="7"/>
      <c r="K6" s="7"/>
      <c r="L6" s="7"/>
      <c r="M6" s="7"/>
      <c r="N6" s="7"/>
      <c r="O6" s="7"/>
    </row>
    <row r="7" spans="1:15" ht="17.25" customHeight="1">
      <c r="A7" s="31">
        <v>1</v>
      </c>
      <c r="B7" s="111" t="s">
        <v>146</v>
      </c>
      <c r="C7" s="111"/>
      <c r="D7" s="111"/>
      <c r="E7" s="111"/>
      <c r="F7" s="111"/>
      <c r="G7" s="111"/>
      <c r="H7" s="69">
        <f>SUM(I16:I24)</f>
        <v>0</v>
      </c>
      <c r="I7" s="29"/>
      <c r="J7" s="7"/>
      <c r="K7" s="7"/>
      <c r="L7" s="7"/>
      <c r="M7" s="7"/>
      <c r="N7" s="7"/>
      <c r="O7" s="7"/>
    </row>
    <row r="8" spans="1:15" ht="17.25" customHeight="1">
      <c r="A8" s="31">
        <v>2</v>
      </c>
      <c r="B8" s="111" t="s">
        <v>147</v>
      </c>
      <c r="C8" s="111"/>
      <c r="D8" s="111"/>
      <c r="E8" s="111"/>
      <c r="F8" s="111"/>
      <c r="G8" s="111"/>
      <c r="H8" s="69">
        <f>SUM(I28:I29)</f>
        <v>0</v>
      </c>
      <c r="I8" s="29"/>
      <c r="J8" s="7"/>
      <c r="K8" s="7"/>
      <c r="L8" s="7"/>
      <c r="M8" s="7"/>
      <c r="N8" s="7"/>
      <c r="O8" s="7"/>
    </row>
    <row r="9" spans="1:15" ht="17.25" customHeight="1">
      <c r="A9" s="31">
        <v>3</v>
      </c>
      <c r="B9" s="111" t="s">
        <v>148</v>
      </c>
      <c r="C9" s="111"/>
      <c r="D9" s="111"/>
      <c r="E9" s="111"/>
      <c r="F9" s="111"/>
      <c r="G9" s="111"/>
      <c r="H9" s="69">
        <f>SUM(I33:I34)</f>
        <v>0</v>
      </c>
      <c r="I9" s="29"/>
      <c r="J9" s="7"/>
      <c r="K9" s="7"/>
      <c r="L9" s="7"/>
      <c r="M9" s="7"/>
      <c r="N9" s="7"/>
      <c r="O9" s="7"/>
    </row>
    <row r="10" spans="1:15" ht="17.25" customHeight="1">
      <c r="A10" s="31">
        <v>4</v>
      </c>
      <c r="B10" s="128" t="s">
        <v>149</v>
      </c>
      <c r="C10" s="128"/>
      <c r="D10" s="128"/>
      <c r="E10" s="128"/>
      <c r="F10" s="128"/>
      <c r="G10" s="128"/>
      <c r="H10" s="69">
        <f>SUM(I39:I42)</f>
        <v>0</v>
      </c>
      <c r="I10" s="29"/>
      <c r="J10" s="7"/>
      <c r="K10" s="7"/>
      <c r="L10" s="7"/>
      <c r="M10" s="7"/>
      <c r="N10" s="7"/>
      <c r="O10" s="7"/>
    </row>
    <row r="11" spans="1:15" ht="17.25" customHeight="1">
      <c r="A11" s="31">
        <v>5</v>
      </c>
      <c r="B11" s="111" t="s">
        <v>150</v>
      </c>
      <c r="C11" s="111"/>
      <c r="D11" s="111"/>
      <c r="E11" s="111"/>
      <c r="F11" s="111"/>
      <c r="G11" s="111"/>
      <c r="H11" s="69">
        <f>SUM(I46:I53)</f>
        <v>0</v>
      </c>
      <c r="I11" s="29"/>
      <c r="J11" s="7"/>
      <c r="K11" s="7"/>
      <c r="L11" s="7"/>
      <c r="M11" s="7"/>
      <c r="N11" s="7"/>
      <c r="O11" s="7"/>
    </row>
    <row r="12" spans="1:15">
      <c r="A12" s="29"/>
      <c r="B12" s="29"/>
      <c r="C12" s="29"/>
      <c r="D12" s="29"/>
      <c r="E12" s="29"/>
      <c r="F12" s="29"/>
      <c r="G12" s="29"/>
      <c r="H12" s="29"/>
      <c r="I12" s="29"/>
      <c r="J12" s="7"/>
      <c r="K12" s="7"/>
      <c r="L12" s="7"/>
      <c r="M12" s="7"/>
      <c r="N12" s="7"/>
      <c r="O12" s="7"/>
    </row>
    <row r="13" spans="1:15">
      <c r="A13" s="29"/>
      <c r="B13" s="29"/>
      <c r="C13" s="29"/>
      <c r="D13" s="29"/>
      <c r="E13" s="29"/>
      <c r="F13" s="29"/>
      <c r="G13" s="29"/>
      <c r="H13" s="29"/>
      <c r="I13" s="29"/>
      <c r="J13" s="7"/>
      <c r="K13" s="7"/>
      <c r="L13" s="7"/>
      <c r="M13" s="7"/>
      <c r="N13" s="7"/>
      <c r="O13" s="7"/>
    </row>
    <row r="14" spans="1:15" ht="17.25" customHeight="1">
      <c r="A14" s="112" t="s">
        <v>151</v>
      </c>
      <c r="B14" s="112"/>
      <c r="C14" s="112"/>
      <c r="D14" s="112"/>
      <c r="E14" s="112"/>
      <c r="F14" s="29"/>
      <c r="G14" s="113" t="s">
        <v>38</v>
      </c>
      <c r="H14" s="113"/>
      <c r="I14" s="113"/>
      <c r="J14" s="7"/>
      <c r="K14" s="7"/>
      <c r="L14" s="7"/>
      <c r="M14" s="7"/>
      <c r="N14" s="7"/>
      <c r="O14" s="7"/>
    </row>
    <row r="15" spans="1:15" ht="17.25" customHeight="1">
      <c r="A15" s="114" t="s">
        <v>39</v>
      </c>
      <c r="B15" s="114"/>
      <c r="C15" s="114"/>
      <c r="D15" s="114"/>
      <c r="E15" s="34" t="s">
        <v>40</v>
      </c>
      <c r="F15" s="35"/>
      <c r="G15" s="61" t="s">
        <v>41</v>
      </c>
      <c r="H15" s="37" t="s">
        <v>42</v>
      </c>
      <c r="I15" s="34" t="s">
        <v>43</v>
      </c>
      <c r="J15" s="38"/>
      <c r="K15" s="7"/>
      <c r="L15" s="7"/>
      <c r="M15" s="7"/>
      <c r="N15" s="7"/>
      <c r="O15" s="7"/>
    </row>
    <row r="16" spans="1:15" ht="17.25" customHeight="1">
      <c r="A16" s="116" t="s">
        <v>152</v>
      </c>
      <c r="B16" s="116"/>
      <c r="C16" s="116"/>
      <c r="D16" s="116"/>
      <c r="E16" s="68"/>
      <c r="F16" s="31"/>
      <c r="G16" s="45" t="s">
        <v>55</v>
      </c>
      <c r="H16" s="47">
        <v>1</v>
      </c>
      <c r="I16" s="42">
        <f t="shared" ref="I16:I24" si="0">+E16*H16</f>
        <v>0</v>
      </c>
      <c r="J16" s="7"/>
      <c r="K16" s="7"/>
      <c r="L16" s="7"/>
      <c r="M16" s="7"/>
      <c r="N16" s="7"/>
      <c r="O16" s="7"/>
    </row>
    <row r="17" spans="1:15" ht="17.25" customHeight="1">
      <c r="A17" s="116" t="s">
        <v>153</v>
      </c>
      <c r="B17" s="116"/>
      <c r="C17" s="116"/>
      <c r="D17" s="116"/>
      <c r="E17" s="68"/>
      <c r="F17" s="31"/>
      <c r="G17" s="40"/>
      <c r="H17" s="48"/>
      <c r="I17" s="42">
        <f t="shared" si="0"/>
        <v>0</v>
      </c>
      <c r="J17" s="7"/>
      <c r="K17" s="7"/>
      <c r="L17" s="7"/>
      <c r="M17" s="7"/>
      <c r="N17" s="7"/>
      <c r="O17" s="7"/>
    </row>
    <row r="18" spans="1:15" ht="17.25" customHeight="1">
      <c r="A18" s="116" t="s">
        <v>154</v>
      </c>
      <c r="B18" s="116"/>
      <c r="C18" s="116"/>
      <c r="D18" s="116"/>
      <c r="E18" s="68"/>
      <c r="F18" s="31"/>
      <c r="G18" s="40"/>
      <c r="H18" s="48"/>
      <c r="I18" s="42">
        <f t="shared" si="0"/>
        <v>0</v>
      </c>
      <c r="J18" s="7"/>
      <c r="K18" s="7"/>
      <c r="L18" s="7"/>
      <c r="M18" s="7"/>
      <c r="N18" s="7"/>
      <c r="O18" s="7"/>
    </row>
    <row r="19" spans="1:15" ht="17.25" customHeight="1">
      <c r="A19" s="116" t="s">
        <v>155</v>
      </c>
      <c r="B19" s="116"/>
      <c r="C19" s="116"/>
      <c r="D19" s="116"/>
      <c r="E19" s="68"/>
      <c r="F19" s="31"/>
      <c r="G19" s="40"/>
      <c r="H19" s="48"/>
      <c r="I19" s="42">
        <f t="shared" si="0"/>
        <v>0</v>
      </c>
      <c r="J19" s="7"/>
      <c r="K19" s="7"/>
      <c r="L19" s="7"/>
      <c r="M19" s="7"/>
      <c r="N19" s="7"/>
      <c r="O19" s="7"/>
    </row>
    <row r="20" spans="1:15" ht="17.25" customHeight="1">
      <c r="A20" s="115" t="s">
        <v>156</v>
      </c>
      <c r="B20" s="115"/>
      <c r="C20" s="115"/>
      <c r="D20" s="115"/>
      <c r="E20" s="68"/>
      <c r="F20" s="31"/>
      <c r="G20" s="40"/>
      <c r="H20" s="48"/>
      <c r="I20" s="42">
        <f t="shared" si="0"/>
        <v>0</v>
      </c>
      <c r="J20" s="7"/>
      <c r="K20" s="7"/>
      <c r="L20" s="7"/>
      <c r="M20" s="7"/>
      <c r="N20" s="7"/>
      <c r="O20" s="7"/>
    </row>
    <row r="21" spans="1:15" ht="17.25" customHeight="1">
      <c r="A21" s="115" t="s">
        <v>156</v>
      </c>
      <c r="B21" s="115"/>
      <c r="C21" s="115"/>
      <c r="D21" s="115"/>
      <c r="E21" s="68"/>
      <c r="F21" s="31"/>
      <c r="G21" s="40"/>
      <c r="H21" s="48"/>
      <c r="I21" s="42">
        <f t="shared" si="0"/>
        <v>0</v>
      </c>
      <c r="J21" s="7"/>
      <c r="K21" s="7"/>
      <c r="L21" s="7"/>
      <c r="M21" s="7"/>
      <c r="N21" s="7"/>
      <c r="O21" s="7"/>
    </row>
    <row r="22" spans="1:15" ht="17.25" customHeight="1">
      <c r="A22" s="115" t="s">
        <v>156</v>
      </c>
      <c r="B22" s="115"/>
      <c r="C22" s="115"/>
      <c r="D22" s="115"/>
      <c r="E22" s="68"/>
      <c r="F22" s="31"/>
      <c r="G22" s="40"/>
      <c r="H22" s="48"/>
      <c r="I22" s="42">
        <f t="shared" si="0"/>
        <v>0</v>
      </c>
      <c r="J22" s="7"/>
      <c r="K22" s="7"/>
      <c r="L22" s="7"/>
      <c r="M22" s="7"/>
      <c r="N22" s="7"/>
      <c r="O22" s="7"/>
    </row>
    <row r="23" spans="1:15" ht="34.5" customHeight="1">
      <c r="A23" s="115" t="s">
        <v>157</v>
      </c>
      <c r="B23" s="115"/>
      <c r="C23" s="115"/>
      <c r="D23" s="115"/>
      <c r="E23" s="62">
        <v>60.5</v>
      </c>
      <c r="F23" s="31"/>
      <c r="G23" s="45" t="s">
        <v>137</v>
      </c>
      <c r="H23" s="48"/>
      <c r="I23" s="42">
        <f t="shared" si="0"/>
        <v>0</v>
      </c>
      <c r="J23" s="7"/>
      <c r="K23" s="7"/>
      <c r="L23" s="7"/>
      <c r="M23" s="7"/>
      <c r="N23" s="7"/>
      <c r="O23" s="7"/>
    </row>
    <row r="24" spans="1:15" ht="17.25" customHeight="1">
      <c r="A24" s="115" t="s">
        <v>159</v>
      </c>
      <c r="B24" s="115"/>
      <c r="C24" s="115"/>
      <c r="D24" s="115"/>
      <c r="E24" s="62">
        <v>100</v>
      </c>
      <c r="F24" s="31"/>
      <c r="G24" s="45" t="s">
        <v>158</v>
      </c>
      <c r="H24" s="48"/>
      <c r="I24" s="42">
        <f t="shared" si="0"/>
        <v>0</v>
      </c>
      <c r="J24" s="7"/>
      <c r="K24" s="7"/>
      <c r="L24" s="7"/>
      <c r="M24" s="7"/>
      <c r="N24" s="7"/>
      <c r="O24" s="7"/>
    </row>
    <row r="25" spans="1:15">
      <c r="A25" s="29"/>
      <c r="B25" s="29"/>
      <c r="C25" s="29"/>
      <c r="D25" s="29"/>
      <c r="E25" s="29"/>
      <c r="F25" s="29"/>
      <c r="G25" s="29"/>
      <c r="H25" s="29"/>
      <c r="I25" s="29"/>
      <c r="J25" s="7"/>
      <c r="K25" s="7"/>
      <c r="L25" s="7"/>
      <c r="M25" s="7"/>
      <c r="N25" s="7"/>
      <c r="O25" s="7"/>
    </row>
    <row r="26" spans="1:15" ht="17.25" customHeight="1">
      <c r="A26" s="112" t="s">
        <v>160</v>
      </c>
      <c r="B26" s="112"/>
      <c r="C26" s="112"/>
      <c r="D26" s="112"/>
      <c r="E26" s="112"/>
      <c r="F26" s="29"/>
      <c r="G26" s="113" t="s">
        <v>38</v>
      </c>
      <c r="H26" s="113"/>
      <c r="I26" s="113"/>
      <c r="J26" s="7"/>
      <c r="K26" s="7"/>
      <c r="L26" s="7"/>
      <c r="M26" s="7"/>
      <c r="N26" s="7"/>
      <c r="O26" s="7"/>
    </row>
    <row r="27" spans="1:15" ht="17.25" customHeight="1">
      <c r="A27" s="114" t="s">
        <v>80</v>
      </c>
      <c r="B27" s="114"/>
      <c r="C27" s="114"/>
      <c r="D27" s="114"/>
      <c r="E27" s="34" t="s">
        <v>40</v>
      </c>
      <c r="F27" s="35"/>
      <c r="G27" s="61" t="s">
        <v>41</v>
      </c>
      <c r="H27" s="37" t="s">
        <v>42</v>
      </c>
      <c r="I27" s="34" t="s">
        <v>43</v>
      </c>
      <c r="J27" s="7"/>
      <c r="K27" s="7"/>
      <c r="L27" s="7"/>
      <c r="M27" s="7"/>
      <c r="N27" s="7"/>
      <c r="O27" s="7"/>
    </row>
    <row r="28" spans="1:15" ht="17.25" customHeight="1">
      <c r="A28" s="115" t="s">
        <v>161</v>
      </c>
      <c r="B28" s="115"/>
      <c r="C28" s="115"/>
      <c r="D28" s="115"/>
      <c r="E28" s="68"/>
      <c r="F28" s="31"/>
      <c r="G28" s="40"/>
      <c r="H28" s="48"/>
      <c r="I28" s="42">
        <f>+E28*H28</f>
        <v>0</v>
      </c>
      <c r="J28" s="7"/>
      <c r="K28" s="7"/>
      <c r="L28" s="7"/>
      <c r="M28" s="7"/>
      <c r="N28" s="7"/>
      <c r="O28" s="7"/>
    </row>
    <row r="29" spans="1:15" ht="17.25" customHeight="1">
      <c r="A29" s="115" t="s">
        <v>162</v>
      </c>
      <c r="B29" s="115"/>
      <c r="C29" s="115"/>
      <c r="D29" s="115"/>
      <c r="E29" s="68"/>
      <c r="F29" s="31"/>
      <c r="G29" s="40"/>
      <c r="H29" s="48"/>
      <c r="I29" s="42">
        <f>+E29*H29</f>
        <v>0</v>
      </c>
      <c r="J29" s="7"/>
      <c r="K29" s="7"/>
      <c r="L29" s="7"/>
      <c r="M29" s="7"/>
      <c r="N29" s="7"/>
      <c r="O29" s="7"/>
    </row>
    <row r="30" spans="1:15">
      <c r="A30" s="29"/>
      <c r="B30" s="29"/>
      <c r="C30" s="29"/>
      <c r="D30" s="29"/>
      <c r="E30" s="43"/>
      <c r="F30" s="29"/>
      <c r="G30" s="29"/>
      <c r="H30" s="29"/>
      <c r="I30" s="29"/>
      <c r="J30" s="7"/>
      <c r="K30" s="7"/>
      <c r="L30" s="7"/>
      <c r="M30" s="7"/>
      <c r="N30" s="7"/>
      <c r="O30" s="7"/>
    </row>
    <row r="31" spans="1:15" ht="17.25" customHeight="1">
      <c r="A31" s="112" t="s">
        <v>163</v>
      </c>
      <c r="B31" s="112"/>
      <c r="C31" s="112"/>
      <c r="D31" s="112"/>
      <c r="E31" s="112"/>
      <c r="F31" s="29"/>
      <c r="G31" s="113" t="s">
        <v>38</v>
      </c>
      <c r="H31" s="113"/>
      <c r="I31" s="113"/>
      <c r="J31" s="7"/>
      <c r="K31" s="7"/>
      <c r="L31" s="7"/>
      <c r="M31" s="7"/>
      <c r="N31" s="7"/>
      <c r="O31" s="7"/>
    </row>
    <row r="32" spans="1:15" ht="17.25" customHeight="1">
      <c r="A32" s="114" t="s">
        <v>39</v>
      </c>
      <c r="B32" s="114"/>
      <c r="C32" s="114"/>
      <c r="D32" s="114"/>
      <c r="E32" s="34" t="s">
        <v>164</v>
      </c>
      <c r="F32" s="35"/>
      <c r="G32" s="61" t="s">
        <v>41</v>
      </c>
      <c r="H32" s="37" t="s">
        <v>42</v>
      </c>
      <c r="I32" s="34" t="s">
        <v>43</v>
      </c>
      <c r="J32" s="7"/>
      <c r="K32" s="7"/>
      <c r="L32" s="7"/>
      <c r="M32" s="7"/>
      <c r="N32" s="7"/>
      <c r="O32" s="7"/>
    </row>
    <row r="33" spans="1:15" ht="17.25" customHeight="1">
      <c r="A33" s="115" t="s">
        <v>165</v>
      </c>
      <c r="B33" s="115"/>
      <c r="C33" s="115"/>
      <c r="D33" s="115"/>
      <c r="E33" s="94">
        <v>0.5</v>
      </c>
      <c r="F33" s="31"/>
      <c r="G33" s="45" t="s">
        <v>166</v>
      </c>
      <c r="H33" s="48"/>
      <c r="I33" s="42">
        <f>+E33*H33</f>
        <v>0</v>
      </c>
      <c r="J33" s="7"/>
      <c r="K33" s="7"/>
      <c r="L33" s="7"/>
      <c r="M33" s="7"/>
      <c r="N33" s="7"/>
      <c r="O33" s="7"/>
    </row>
    <row r="34" spans="1:15" s="28" customFormat="1" ht="50.25" customHeight="1">
      <c r="A34" s="115" t="s">
        <v>167</v>
      </c>
      <c r="B34" s="115"/>
      <c r="C34" s="115"/>
      <c r="D34" s="115"/>
      <c r="E34" s="68"/>
      <c r="F34" s="31"/>
      <c r="G34" s="45" t="s">
        <v>168</v>
      </c>
      <c r="H34" s="47">
        <v>1</v>
      </c>
      <c r="I34" s="42">
        <f>+E34*H34</f>
        <v>0</v>
      </c>
      <c r="J34" s="29"/>
      <c r="K34" s="29"/>
      <c r="L34" s="29"/>
      <c r="M34" s="29"/>
      <c r="N34" s="29"/>
      <c r="O34" s="29"/>
    </row>
    <row r="35" spans="1:15">
      <c r="A35" s="118" t="s">
        <v>169</v>
      </c>
      <c r="B35" s="118"/>
      <c r="C35" s="118"/>
      <c r="D35" s="118"/>
      <c r="E35" s="29"/>
      <c r="F35" s="29"/>
      <c r="G35" s="29"/>
      <c r="H35" s="29"/>
      <c r="I35" s="29"/>
      <c r="J35" s="29"/>
      <c r="K35" s="7"/>
      <c r="L35" s="7"/>
      <c r="M35" s="7"/>
      <c r="N35" s="7"/>
      <c r="O35" s="7"/>
    </row>
    <row r="36" spans="1:15">
      <c r="A36" s="29"/>
      <c r="B36" s="29"/>
      <c r="C36" s="29"/>
      <c r="D36" s="29"/>
      <c r="E36" s="43"/>
      <c r="F36" s="29"/>
      <c r="G36" s="29"/>
      <c r="H36" s="29"/>
      <c r="I36" s="29"/>
      <c r="J36" s="7"/>
      <c r="K36" s="7"/>
      <c r="L36" s="7"/>
      <c r="M36" s="7"/>
      <c r="N36" s="7"/>
      <c r="O36" s="7"/>
    </row>
    <row r="37" spans="1:15" ht="17.25" customHeight="1">
      <c r="A37" s="112" t="s">
        <v>170</v>
      </c>
      <c r="B37" s="112"/>
      <c r="C37" s="112"/>
      <c r="D37" s="112"/>
      <c r="E37" s="112"/>
      <c r="F37" s="29"/>
      <c r="G37" s="113" t="s">
        <v>38</v>
      </c>
      <c r="H37" s="113"/>
      <c r="I37" s="113"/>
      <c r="J37" s="7"/>
      <c r="K37" s="7"/>
      <c r="L37" s="7"/>
      <c r="M37" s="7"/>
      <c r="N37" s="7"/>
      <c r="O37" s="7"/>
    </row>
    <row r="38" spans="1:15" ht="33">
      <c r="A38" s="114" t="s">
        <v>39</v>
      </c>
      <c r="B38" s="114"/>
      <c r="C38" s="114"/>
      <c r="D38" s="114"/>
      <c r="E38" s="34" t="s">
        <v>171</v>
      </c>
      <c r="F38" s="35"/>
      <c r="G38" s="61" t="s">
        <v>41</v>
      </c>
      <c r="H38" s="37" t="s">
        <v>42</v>
      </c>
      <c r="I38" s="34" t="s">
        <v>43</v>
      </c>
      <c r="J38" s="7"/>
      <c r="K38" s="7"/>
      <c r="L38" s="7"/>
      <c r="M38" s="7"/>
      <c r="N38" s="7"/>
      <c r="O38" s="7"/>
    </row>
    <row r="39" spans="1:15" ht="17.25" customHeight="1">
      <c r="A39" s="115" t="s">
        <v>172</v>
      </c>
      <c r="B39" s="115"/>
      <c r="C39" s="115"/>
      <c r="D39" s="115"/>
      <c r="E39" s="66">
        <v>1000</v>
      </c>
      <c r="F39" s="31"/>
      <c r="G39" s="45" t="s">
        <v>55</v>
      </c>
      <c r="H39" s="48"/>
      <c r="I39" s="42">
        <f>+E39*H39</f>
        <v>0</v>
      </c>
      <c r="J39" s="7"/>
      <c r="K39" s="7"/>
      <c r="L39" s="7"/>
      <c r="M39" s="7"/>
      <c r="N39" s="7"/>
      <c r="O39" s="7"/>
    </row>
    <row r="40" spans="1:15" ht="17.25" customHeight="1">
      <c r="A40" s="115" t="s">
        <v>173</v>
      </c>
      <c r="B40" s="115"/>
      <c r="C40" s="115"/>
      <c r="D40" s="115"/>
      <c r="E40" s="62">
        <v>1.23</v>
      </c>
      <c r="F40" s="31"/>
      <c r="G40" s="45" t="s">
        <v>174</v>
      </c>
      <c r="H40" s="48"/>
      <c r="I40" s="42">
        <f>+E40*H40</f>
        <v>0</v>
      </c>
      <c r="J40" s="7"/>
      <c r="K40" s="7"/>
      <c r="L40" s="7"/>
      <c r="M40" s="7"/>
      <c r="N40" s="7"/>
      <c r="O40" s="7"/>
    </row>
    <row r="41" spans="1:15" ht="17.25" customHeight="1">
      <c r="A41" s="115" t="s">
        <v>175</v>
      </c>
      <c r="B41" s="115"/>
      <c r="C41" s="115"/>
      <c r="D41" s="115"/>
      <c r="E41" s="66">
        <v>0.5</v>
      </c>
      <c r="F41" s="31"/>
      <c r="G41" s="45" t="s">
        <v>174</v>
      </c>
      <c r="H41" s="48"/>
      <c r="I41" s="42">
        <f>+E41*H41</f>
        <v>0</v>
      </c>
      <c r="J41" s="7"/>
      <c r="K41" s="7"/>
      <c r="L41" s="7"/>
      <c r="M41" s="7"/>
      <c r="N41" s="7"/>
      <c r="O41" s="7"/>
    </row>
    <row r="42" spans="1:15" ht="17.25" customHeight="1">
      <c r="A42" s="115" t="s">
        <v>176</v>
      </c>
      <c r="B42" s="115"/>
      <c r="C42" s="115"/>
      <c r="D42" s="115"/>
      <c r="E42" s="66">
        <v>0.5</v>
      </c>
      <c r="F42" s="31"/>
      <c r="G42" s="45" t="s">
        <v>174</v>
      </c>
      <c r="H42" s="48"/>
      <c r="I42" s="42">
        <f>+E42*H42</f>
        <v>0</v>
      </c>
      <c r="J42" s="7"/>
      <c r="K42" s="7"/>
      <c r="L42" s="7"/>
      <c r="M42" s="7"/>
      <c r="N42" s="7"/>
      <c r="O42" s="7"/>
    </row>
    <row r="43" spans="1:15">
      <c r="A43" s="29"/>
      <c r="B43" s="29"/>
      <c r="C43" s="29"/>
      <c r="D43" s="29"/>
      <c r="E43" s="43"/>
      <c r="F43" s="29"/>
      <c r="G43" s="29"/>
      <c r="H43" s="29"/>
      <c r="I43" s="29"/>
      <c r="J43" s="7"/>
      <c r="K43" s="7"/>
      <c r="L43" s="7"/>
      <c r="M43" s="7"/>
      <c r="N43" s="7"/>
      <c r="O43" s="7"/>
    </row>
    <row r="44" spans="1:15" ht="17.25" customHeight="1">
      <c r="A44" s="129" t="s">
        <v>177</v>
      </c>
      <c r="B44" s="129"/>
      <c r="C44" s="129"/>
      <c r="D44" s="129"/>
      <c r="E44" s="129"/>
      <c r="F44" s="29"/>
      <c r="G44" s="113" t="s">
        <v>38</v>
      </c>
      <c r="H44" s="113"/>
      <c r="I44" s="113"/>
      <c r="J44" s="7"/>
      <c r="K44" s="7"/>
      <c r="L44" s="7"/>
      <c r="M44" s="7"/>
      <c r="N44" s="7"/>
      <c r="O44" s="7"/>
    </row>
    <row r="45" spans="1:15" ht="17.25" customHeight="1">
      <c r="A45" s="114" t="s">
        <v>39</v>
      </c>
      <c r="B45" s="114"/>
      <c r="C45" s="114"/>
      <c r="D45" s="114"/>
      <c r="E45" s="34" t="s">
        <v>40</v>
      </c>
      <c r="F45" s="35"/>
      <c r="G45" s="61" t="s">
        <v>92</v>
      </c>
      <c r="H45" s="37" t="s">
        <v>42</v>
      </c>
      <c r="I45" s="34" t="s">
        <v>43</v>
      </c>
      <c r="J45" s="7"/>
      <c r="K45" s="7"/>
      <c r="L45" s="7"/>
      <c r="M45" s="7"/>
      <c r="N45" s="7"/>
      <c r="O45" s="7"/>
    </row>
    <row r="46" spans="1:15" ht="17.25" customHeight="1">
      <c r="A46" s="120" t="s">
        <v>178</v>
      </c>
      <c r="B46" s="120"/>
      <c r="C46" s="120"/>
      <c r="D46" s="120"/>
      <c r="E46" s="68"/>
      <c r="F46" s="70"/>
      <c r="G46" s="40"/>
      <c r="H46" s="48"/>
      <c r="I46" s="49">
        <f t="shared" ref="I46:I53" si="1">+E46*H46</f>
        <v>0</v>
      </c>
      <c r="J46" s="7"/>
      <c r="K46" s="7"/>
      <c r="L46" s="7"/>
      <c r="M46" s="7"/>
      <c r="N46" s="7"/>
      <c r="O46" s="7"/>
    </row>
    <row r="47" spans="1:15" ht="17.25" customHeight="1">
      <c r="A47" s="120" t="s">
        <v>179</v>
      </c>
      <c r="B47" s="120"/>
      <c r="C47" s="120"/>
      <c r="D47" s="120"/>
      <c r="E47" s="68"/>
      <c r="F47" s="70"/>
      <c r="G47" s="40"/>
      <c r="H47" s="48"/>
      <c r="I47" s="49">
        <f t="shared" si="1"/>
        <v>0</v>
      </c>
      <c r="J47" s="7"/>
      <c r="K47" s="7"/>
      <c r="L47" s="7"/>
      <c r="M47" s="7"/>
      <c r="N47" s="7"/>
      <c r="O47" s="7"/>
    </row>
    <row r="48" spans="1:15" ht="17.25" customHeight="1">
      <c r="A48" s="115" t="s">
        <v>180</v>
      </c>
      <c r="B48" s="115"/>
      <c r="C48" s="115"/>
      <c r="D48" s="115"/>
      <c r="E48" s="68"/>
      <c r="F48" s="70"/>
      <c r="G48" s="40"/>
      <c r="H48" s="48"/>
      <c r="I48" s="49">
        <f t="shared" si="1"/>
        <v>0</v>
      </c>
      <c r="J48" s="7"/>
      <c r="K48" s="7"/>
      <c r="L48" s="7"/>
      <c r="M48" s="7"/>
      <c r="N48" s="7"/>
      <c r="O48" s="7"/>
    </row>
    <row r="49" spans="1:15" ht="35.25" customHeight="1">
      <c r="A49" s="115" t="s">
        <v>181</v>
      </c>
      <c r="B49" s="115"/>
      <c r="C49" s="115"/>
      <c r="D49" s="115"/>
      <c r="E49" s="62">
        <v>18.5</v>
      </c>
      <c r="F49" s="70"/>
      <c r="G49" s="45" t="s">
        <v>182</v>
      </c>
      <c r="H49" s="48"/>
      <c r="I49" s="42">
        <f t="shared" si="1"/>
        <v>0</v>
      </c>
      <c r="J49" s="5"/>
      <c r="K49" s="5"/>
      <c r="L49" s="5"/>
      <c r="M49" s="5"/>
      <c r="N49" s="5"/>
      <c r="O49" s="5"/>
    </row>
    <row r="50" spans="1:15" ht="17.25" customHeight="1">
      <c r="A50" s="115" t="s">
        <v>183</v>
      </c>
      <c r="B50" s="115"/>
      <c r="C50" s="115"/>
      <c r="D50" s="115"/>
      <c r="E50" s="62">
        <v>30.25</v>
      </c>
      <c r="F50" s="70"/>
      <c r="G50" s="45" t="s">
        <v>182</v>
      </c>
      <c r="H50" s="48"/>
      <c r="I50" s="42">
        <f t="shared" si="1"/>
        <v>0</v>
      </c>
      <c r="J50" s="5"/>
      <c r="K50" s="5"/>
      <c r="L50" s="5"/>
      <c r="M50" s="5"/>
      <c r="N50" s="5"/>
      <c r="O50" s="5"/>
    </row>
    <row r="51" spans="1:15" ht="17.25" customHeight="1">
      <c r="A51" s="115" t="s">
        <v>184</v>
      </c>
      <c r="B51" s="115"/>
      <c r="C51" s="115"/>
      <c r="D51" s="115"/>
      <c r="E51" s="68"/>
      <c r="F51" s="70"/>
      <c r="G51" s="40"/>
      <c r="H51" s="48"/>
      <c r="I51" s="42">
        <f t="shared" si="1"/>
        <v>0</v>
      </c>
      <c r="J51" s="5"/>
      <c r="K51" s="5"/>
      <c r="L51" s="5"/>
      <c r="M51" s="5"/>
      <c r="N51" s="5"/>
      <c r="O51" s="5"/>
    </row>
    <row r="52" spans="1:15" ht="17.25" customHeight="1">
      <c r="A52" s="115" t="s">
        <v>185</v>
      </c>
      <c r="B52" s="115"/>
      <c r="C52" s="115"/>
      <c r="D52" s="115"/>
      <c r="E52" s="68"/>
      <c r="F52" s="70"/>
      <c r="G52" s="40"/>
      <c r="H52" s="48"/>
      <c r="I52" s="42">
        <f t="shared" si="1"/>
        <v>0</v>
      </c>
      <c r="J52" s="5"/>
      <c r="K52" s="5"/>
      <c r="L52" s="5"/>
      <c r="M52" s="5"/>
      <c r="N52" s="5"/>
      <c r="O52" s="5"/>
    </row>
    <row r="53" spans="1:15" ht="17.25" customHeight="1">
      <c r="A53" s="116" t="s">
        <v>186</v>
      </c>
      <c r="B53" s="116"/>
      <c r="C53" s="116"/>
      <c r="D53" s="116"/>
      <c r="E53" s="68"/>
      <c r="F53" s="31"/>
      <c r="G53" s="40"/>
      <c r="H53" s="48"/>
      <c r="I53" s="49">
        <f t="shared" si="1"/>
        <v>0</v>
      </c>
      <c r="J53" s="7"/>
      <c r="K53" s="7"/>
      <c r="L53" s="7"/>
      <c r="M53" s="7"/>
      <c r="N53" s="7"/>
      <c r="O53" s="7"/>
    </row>
    <row r="54" spans="1:15">
      <c r="A54" s="29"/>
      <c r="B54" s="29"/>
      <c r="C54" s="29"/>
      <c r="D54" s="29"/>
      <c r="E54" s="32"/>
      <c r="F54" s="29"/>
      <c r="G54" s="29"/>
      <c r="H54" s="29"/>
      <c r="I54" s="29"/>
      <c r="J54" s="7"/>
      <c r="K54" s="7"/>
      <c r="L54" s="7"/>
      <c r="M54" s="7"/>
      <c r="N54" s="7"/>
      <c r="O54" s="7"/>
    </row>
    <row r="55" spans="1:15">
      <c r="A55" s="29"/>
      <c r="B55" s="29"/>
      <c r="C55" s="29"/>
      <c r="D55" s="29"/>
      <c r="E55" s="29"/>
      <c r="F55" s="29"/>
      <c r="G55" s="121" t="s">
        <v>100</v>
      </c>
      <c r="H55" s="121"/>
      <c r="I55" s="53">
        <f>+H9</f>
        <v>0</v>
      </c>
      <c r="J55" s="7"/>
      <c r="K55" s="7"/>
      <c r="L55" s="7"/>
      <c r="M55" s="7"/>
      <c r="N55" s="7"/>
      <c r="O55" s="7"/>
    </row>
    <row r="56" spans="1:15">
      <c r="A56" s="29"/>
      <c r="B56" s="29"/>
      <c r="C56" s="29"/>
      <c r="D56" s="29"/>
      <c r="E56" s="29"/>
      <c r="F56" s="29"/>
      <c r="G56" s="121" t="s">
        <v>101</v>
      </c>
      <c r="H56" s="121"/>
      <c r="I56" s="53">
        <f>-H7-H8-H10-H11</f>
        <v>0</v>
      </c>
      <c r="J56" s="7"/>
      <c r="K56" s="7"/>
      <c r="L56" s="7"/>
      <c r="M56" s="7"/>
      <c r="N56" s="7"/>
      <c r="O56" s="7"/>
    </row>
    <row r="57" spans="1:15" ht="17.25" customHeight="1">
      <c r="A57" s="29"/>
      <c r="B57" s="29"/>
      <c r="C57" s="28"/>
      <c r="D57" s="29"/>
      <c r="E57" s="29"/>
      <c r="F57" s="29"/>
      <c r="G57" s="122" t="s">
        <v>102</v>
      </c>
      <c r="H57" s="122"/>
      <c r="I57" s="54">
        <f>+I55+I56</f>
        <v>0</v>
      </c>
      <c r="J57" s="7"/>
      <c r="K57" s="7"/>
      <c r="L57" s="7"/>
      <c r="M57" s="7"/>
      <c r="N57" s="7"/>
      <c r="O57" s="7"/>
    </row>
    <row r="58" spans="1:15">
      <c r="A58" s="7"/>
      <c r="B58" s="7"/>
      <c r="C58" s="7"/>
      <c r="D58" s="7"/>
      <c r="E58" s="7"/>
      <c r="F58" s="7"/>
      <c r="J58" s="7"/>
      <c r="K58" s="7"/>
      <c r="L58" s="7"/>
      <c r="M58" s="7"/>
      <c r="N58" s="7"/>
      <c r="O58" s="7"/>
    </row>
    <row r="59" spans="1: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</sheetData>
  <mergeCells count="52">
    <mergeCell ref="G56:H56"/>
    <mergeCell ref="G57:H57"/>
    <mergeCell ref="A50:D50"/>
    <mergeCell ref="A51:D51"/>
    <mergeCell ref="A52:D52"/>
    <mergeCell ref="A53:D53"/>
    <mergeCell ref="G55:H55"/>
    <mergeCell ref="A45:D45"/>
    <mergeCell ref="A46:D46"/>
    <mergeCell ref="A47:D47"/>
    <mergeCell ref="A48:D48"/>
    <mergeCell ref="A49:D49"/>
    <mergeCell ref="A40:D40"/>
    <mergeCell ref="A41:D41"/>
    <mergeCell ref="A42:D42"/>
    <mergeCell ref="A44:E44"/>
    <mergeCell ref="G44:I44"/>
    <mergeCell ref="A35:D35"/>
    <mergeCell ref="A37:E37"/>
    <mergeCell ref="G37:I37"/>
    <mergeCell ref="A38:D38"/>
    <mergeCell ref="A39:D39"/>
    <mergeCell ref="A31:E31"/>
    <mergeCell ref="G31:I31"/>
    <mergeCell ref="A32:D32"/>
    <mergeCell ref="A33:D33"/>
    <mergeCell ref="A34:D34"/>
    <mergeCell ref="A26:E26"/>
    <mergeCell ref="G26:I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B9:G9"/>
    <mergeCell ref="B10:G10"/>
    <mergeCell ref="B11:G11"/>
    <mergeCell ref="A14:E14"/>
    <mergeCell ref="G14:I14"/>
    <mergeCell ref="C1:I1"/>
    <mergeCell ref="C3:I3"/>
    <mergeCell ref="A6:G6"/>
    <mergeCell ref="B7:G7"/>
    <mergeCell ref="B8:G8"/>
  </mergeCells>
  <printOptions horizontalCentered="1"/>
  <pageMargins left="0.59027777777777801" right="0.59027777777777801" top="0.59027777777777801" bottom="0.59097222222222201" header="0.511811023622047" footer="0"/>
  <pageSetup paperSize="9" orientation="landscape" horizontalDpi="300" verticalDpi="300"/>
  <headerFooter differentFirst="1">
    <firstFooter>&amp;C&amp;"Times New Roman,Normal"&amp;12&amp;Kffffff&amp;A</first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3"/>
  <sheetViews>
    <sheetView showGridLines="0" topLeftCell="A7" zoomScaleNormal="100" workbookViewId="0">
      <selection activeCell="E20" sqref="E20"/>
    </sheetView>
  </sheetViews>
  <sheetFormatPr baseColWidth="10" defaultColWidth="13.42578125" defaultRowHeight="17.25"/>
  <cols>
    <col min="1" max="1" width="8.140625" style="1" customWidth="1"/>
    <col min="2" max="2" width="18.42578125" style="1" customWidth="1"/>
    <col min="3" max="3" width="13.42578125" style="1"/>
    <col min="4" max="4" width="12.140625" style="1" customWidth="1"/>
    <col min="5" max="5" width="13.7109375" style="1" customWidth="1"/>
    <col min="6" max="6" width="2.85546875" style="1" customWidth="1"/>
    <col min="7" max="7" width="19.7109375" style="1" customWidth="1"/>
    <col min="8" max="8" width="15.140625" style="1" customWidth="1"/>
    <col min="9" max="9" width="21.28515625" style="1" customWidth="1"/>
    <col min="10" max="16384" width="13.42578125" style="1"/>
  </cols>
  <sheetData>
    <row r="1" spans="1:15" ht="26.25" customHeight="1">
      <c r="C1" s="108" t="s">
        <v>0</v>
      </c>
      <c r="D1" s="108"/>
      <c r="E1" s="108"/>
      <c r="F1" s="108"/>
      <c r="G1" s="108"/>
      <c r="H1" s="108"/>
      <c r="I1" s="108"/>
    </row>
    <row r="2" spans="1:15" ht="7.5" customHeight="1">
      <c r="C2" s="27"/>
      <c r="D2" s="27"/>
      <c r="E2" s="27"/>
      <c r="F2" s="27"/>
      <c r="G2" s="27"/>
      <c r="H2" s="28"/>
      <c r="I2" s="28"/>
    </row>
    <row r="3" spans="1:15" ht="18" customHeight="1">
      <c r="C3" s="109" t="s">
        <v>187</v>
      </c>
      <c r="D3" s="109"/>
      <c r="E3" s="109"/>
      <c r="F3" s="109"/>
      <c r="G3" s="109"/>
      <c r="H3" s="109"/>
      <c r="I3" s="109"/>
    </row>
    <row r="4" spans="1:15">
      <c r="A4" s="29"/>
      <c r="B4" s="29"/>
      <c r="C4" s="29"/>
      <c r="D4" s="29"/>
      <c r="E4" s="29"/>
      <c r="F4" s="29"/>
      <c r="G4" s="29"/>
      <c r="H4" s="56"/>
      <c r="I4" s="56"/>
      <c r="J4" s="7"/>
      <c r="K4" s="7"/>
      <c r="L4" s="7"/>
      <c r="M4" s="7"/>
      <c r="N4" s="7"/>
      <c r="O4" s="7"/>
    </row>
    <row r="5" spans="1:15">
      <c r="A5" s="58"/>
      <c r="B5" s="58"/>
      <c r="C5" s="58"/>
      <c r="D5" s="58"/>
      <c r="E5" s="58"/>
      <c r="F5" s="58"/>
      <c r="G5" s="58"/>
      <c r="H5" s="29"/>
      <c r="I5" s="29"/>
      <c r="J5" s="7"/>
      <c r="K5" s="7"/>
      <c r="L5" s="7"/>
      <c r="M5" s="7"/>
      <c r="N5" s="7"/>
      <c r="O5" s="7"/>
    </row>
    <row r="6" spans="1:15" ht="17.25" customHeight="1">
      <c r="A6" s="110" t="s">
        <v>26</v>
      </c>
      <c r="B6" s="110"/>
      <c r="C6" s="110"/>
      <c r="D6" s="110"/>
      <c r="E6" s="110"/>
      <c r="F6" s="110"/>
      <c r="G6" s="110"/>
      <c r="H6" s="30" t="s">
        <v>27</v>
      </c>
      <c r="I6" s="29"/>
      <c r="J6" s="7"/>
      <c r="K6" s="7"/>
      <c r="L6" s="7"/>
      <c r="M6" s="7"/>
      <c r="N6" s="7"/>
      <c r="O6" s="7"/>
    </row>
    <row r="7" spans="1:15" ht="17.25" customHeight="1">
      <c r="A7" s="31">
        <v>1</v>
      </c>
      <c r="B7" s="111" t="s">
        <v>188</v>
      </c>
      <c r="C7" s="111"/>
      <c r="D7" s="111"/>
      <c r="E7" s="111"/>
      <c r="F7" s="111"/>
      <c r="G7" s="111"/>
      <c r="H7" s="69">
        <f>SUM(I16:I19)</f>
        <v>0</v>
      </c>
      <c r="I7" s="29"/>
      <c r="J7" s="7"/>
      <c r="K7" s="7"/>
      <c r="L7" s="7"/>
      <c r="M7" s="7"/>
      <c r="N7" s="7"/>
      <c r="O7" s="7"/>
    </row>
    <row r="8" spans="1:15" ht="17.25" customHeight="1">
      <c r="A8" s="31">
        <v>2</v>
      </c>
      <c r="B8" s="111" t="s">
        <v>189</v>
      </c>
      <c r="C8" s="111"/>
      <c r="D8" s="111"/>
      <c r="E8" s="111"/>
      <c r="F8" s="111"/>
      <c r="G8" s="111"/>
      <c r="H8" s="69">
        <f>SUM(I23:I24)</f>
        <v>0</v>
      </c>
      <c r="I8" s="29"/>
      <c r="J8" s="7"/>
      <c r="K8" s="7"/>
      <c r="L8" s="7"/>
      <c r="M8" s="7"/>
      <c r="N8" s="7"/>
      <c r="O8" s="7"/>
    </row>
    <row r="9" spans="1:15" ht="17.25" customHeight="1">
      <c r="A9" s="31">
        <v>3</v>
      </c>
      <c r="B9" s="111" t="s">
        <v>190</v>
      </c>
      <c r="C9" s="111"/>
      <c r="D9" s="111"/>
      <c r="E9" s="111"/>
      <c r="F9" s="111"/>
      <c r="G9" s="111"/>
      <c r="H9" s="69">
        <f>SUM(I28:I28)</f>
        <v>0</v>
      </c>
      <c r="I9" s="29"/>
      <c r="J9" s="7"/>
      <c r="K9" s="7"/>
      <c r="L9" s="7"/>
      <c r="M9" s="7"/>
      <c r="N9" s="7"/>
      <c r="O9" s="7"/>
    </row>
    <row r="10" spans="1:15" ht="17.25" customHeight="1">
      <c r="A10" s="31">
        <v>4</v>
      </c>
      <c r="B10" s="111" t="s">
        <v>191</v>
      </c>
      <c r="C10" s="111"/>
      <c r="D10" s="111"/>
      <c r="E10" s="111"/>
      <c r="F10" s="111"/>
      <c r="G10" s="111"/>
      <c r="H10" s="69">
        <f>SUM(I32:I35)</f>
        <v>0</v>
      </c>
      <c r="I10" s="29"/>
      <c r="J10" s="7"/>
      <c r="K10" s="7"/>
      <c r="L10" s="7"/>
      <c r="M10" s="7"/>
      <c r="N10" s="7"/>
      <c r="O10" s="7"/>
    </row>
    <row r="11" spans="1:15">
      <c r="A11" s="31"/>
      <c r="B11" s="71"/>
      <c r="C11" s="71"/>
      <c r="D11" s="71"/>
      <c r="E11" s="71"/>
      <c r="F11" s="71"/>
      <c r="G11" s="71"/>
      <c r="H11" s="32"/>
      <c r="I11" s="29"/>
      <c r="J11" s="7"/>
      <c r="K11" s="7"/>
      <c r="L11" s="7"/>
      <c r="M11" s="7"/>
      <c r="N11" s="7"/>
      <c r="O11" s="7"/>
    </row>
    <row r="12" spans="1:15">
      <c r="A12" s="29"/>
      <c r="B12" s="29"/>
      <c r="C12" s="29"/>
      <c r="D12" s="29"/>
      <c r="E12" s="29"/>
      <c r="F12" s="29"/>
      <c r="G12" s="29"/>
      <c r="H12" s="29"/>
      <c r="I12" s="29"/>
      <c r="J12" s="7"/>
      <c r="K12" s="7"/>
      <c r="L12" s="7"/>
      <c r="M12" s="7"/>
      <c r="N12" s="7"/>
      <c r="O12" s="7"/>
    </row>
    <row r="13" spans="1:15">
      <c r="A13" s="29"/>
      <c r="B13" s="29"/>
      <c r="C13" s="29"/>
      <c r="D13" s="29"/>
      <c r="E13" s="29"/>
      <c r="F13" s="29"/>
      <c r="G13" s="29"/>
      <c r="H13" s="29"/>
      <c r="I13" s="29"/>
      <c r="J13" s="7"/>
      <c r="K13" s="7"/>
      <c r="L13" s="7"/>
      <c r="M13" s="7"/>
      <c r="N13" s="7"/>
      <c r="O13" s="7"/>
    </row>
    <row r="14" spans="1:15" ht="17.25" customHeight="1">
      <c r="A14" s="112" t="s">
        <v>192</v>
      </c>
      <c r="B14" s="112"/>
      <c r="C14" s="112"/>
      <c r="D14" s="112"/>
      <c r="E14" s="112"/>
      <c r="F14" s="29"/>
      <c r="G14" s="113" t="s">
        <v>38</v>
      </c>
      <c r="H14" s="113"/>
      <c r="I14" s="113"/>
      <c r="J14" s="7"/>
      <c r="K14" s="7"/>
      <c r="L14" s="7"/>
      <c r="M14" s="7"/>
      <c r="N14" s="7"/>
      <c r="O14" s="7"/>
    </row>
    <row r="15" spans="1:15" ht="17.25" customHeight="1">
      <c r="A15" s="114" t="s">
        <v>39</v>
      </c>
      <c r="B15" s="114"/>
      <c r="C15" s="114"/>
      <c r="D15" s="114"/>
      <c r="E15" s="34" t="s">
        <v>40</v>
      </c>
      <c r="F15" s="35"/>
      <c r="G15" s="61" t="s">
        <v>41</v>
      </c>
      <c r="H15" s="37" t="s">
        <v>42</v>
      </c>
      <c r="I15" s="34" t="s">
        <v>43</v>
      </c>
      <c r="J15" s="38"/>
      <c r="K15" s="7"/>
      <c r="L15" s="7"/>
      <c r="M15" s="7"/>
      <c r="N15" s="7"/>
      <c r="O15" s="7"/>
    </row>
    <row r="16" spans="1:15" ht="17.25" customHeight="1">
      <c r="A16" s="116" t="s">
        <v>193</v>
      </c>
      <c r="B16" s="116"/>
      <c r="C16" s="116"/>
      <c r="D16" s="116"/>
      <c r="E16" s="62">
        <v>115.4</v>
      </c>
      <c r="F16" s="31"/>
      <c r="G16" s="45" t="s">
        <v>194</v>
      </c>
      <c r="H16" s="48"/>
      <c r="I16" s="42">
        <f>+E16*H16</f>
        <v>0</v>
      </c>
      <c r="J16" s="7"/>
      <c r="K16" s="7"/>
      <c r="L16" s="7"/>
      <c r="M16" s="7"/>
      <c r="N16" s="7"/>
      <c r="O16" s="7"/>
    </row>
    <row r="17" spans="1:15" ht="17.25" customHeight="1">
      <c r="A17" s="116" t="s">
        <v>195</v>
      </c>
      <c r="B17" s="116"/>
      <c r="C17" s="116"/>
      <c r="D17" s="116"/>
      <c r="E17" s="62">
        <v>90</v>
      </c>
      <c r="F17" s="31"/>
      <c r="G17" s="45" t="s">
        <v>194</v>
      </c>
      <c r="H17" s="48"/>
      <c r="I17" s="42">
        <f>+E17*H17</f>
        <v>0</v>
      </c>
      <c r="J17" s="7"/>
      <c r="K17" s="7"/>
      <c r="L17" s="7"/>
      <c r="M17" s="7"/>
      <c r="N17" s="7"/>
      <c r="O17" s="7"/>
    </row>
    <row r="18" spans="1:15" ht="17.25" customHeight="1">
      <c r="A18" s="115" t="s">
        <v>196</v>
      </c>
      <c r="B18" s="115"/>
      <c r="C18" s="115"/>
      <c r="D18" s="115"/>
      <c r="E18" s="62">
        <v>9.19</v>
      </c>
      <c r="F18" s="31"/>
      <c r="G18" s="45" t="s">
        <v>197</v>
      </c>
      <c r="H18" s="48"/>
      <c r="I18" s="42">
        <f>+E18*H18</f>
        <v>0</v>
      </c>
      <c r="J18" s="7"/>
      <c r="K18" s="7"/>
      <c r="L18" s="7"/>
      <c r="M18" s="7"/>
      <c r="N18" s="7"/>
      <c r="O18" s="7"/>
    </row>
    <row r="19" spans="1:15" ht="17.25" customHeight="1">
      <c r="A19" s="115" t="s">
        <v>198</v>
      </c>
      <c r="B19" s="115"/>
      <c r="C19" s="115"/>
      <c r="D19" s="115"/>
      <c r="E19" s="62">
        <v>2.2999999999999998</v>
      </c>
      <c r="F19" s="31"/>
      <c r="G19" s="45" t="s">
        <v>199</v>
      </c>
      <c r="H19" s="48"/>
      <c r="I19" s="42">
        <f>+E19*H19</f>
        <v>0</v>
      </c>
      <c r="J19" s="7"/>
      <c r="K19" s="7"/>
      <c r="L19" s="7"/>
      <c r="M19" s="7"/>
      <c r="N19" s="7"/>
      <c r="O19" s="7"/>
    </row>
    <row r="20" spans="1:15">
      <c r="A20" s="29"/>
      <c r="B20" s="29"/>
      <c r="C20" s="29"/>
      <c r="D20" s="29"/>
      <c r="E20" s="29"/>
      <c r="F20" s="29"/>
      <c r="G20" s="29"/>
      <c r="H20" s="29"/>
      <c r="I20" s="29"/>
      <c r="J20" s="7"/>
      <c r="K20" s="7"/>
      <c r="L20" s="7"/>
      <c r="M20" s="7"/>
      <c r="N20" s="7"/>
      <c r="O20" s="7"/>
    </row>
    <row r="21" spans="1:15" ht="17.25" customHeight="1">
      <c r="A21" s="112" t="s">
        <v>200</v>
      </c>
      <c r="B21" s="112"/>
      <c r="C21" s="112"/>
      <c r="D21" s="112"/>
      <c r="E21" s="112"/>
      <c r="F21" s="29"/>
      <c r="G21" s="113" t="s">
        <v>38</v>
      </c>
      <c r="H21" s="113"/>
      <c r="I21" s="113"/>
      <c r="J21" s="7"/>
      <c r="K21" s="7"/>
      <c r="L21" s="7"/>
      <c r="M21" s="7"/>
      <c r="N21" s="7"/>
      <c r="O21" s="7"/>
    </row>
    <row r="22" spans="1:15" ht="17.25" customHeight="1">
      <c r="A22" s="114" t="s">
        <v>39</v>
      </c>
      <c r="B22" s="114"/>
      <c r="C22" s="114"/>
      <c r="D22" s="114"/>
      <c r="E22" s="34" t="s">
        <v>40</v>
      </c>
      <c r="F22" s="35"/>
      <c r="G22" s="61" t="s">
        <v>41</v>
      </c>
      <c r="H22" s="37" t="s">
        <v>42</v>
      </c>
      <c r="I22" s="34" t="s">
        <v>43</v>
      </c>
      <c r="J22" s="7"/>
      <c r="K22" s="7"/>
      <c r="L22" s="7"/>
      <c r="M22" s="7"/>
      <c r="N22" s="7"/>
      <c r="O22" s="7"/>
    </row>
    <row r="23" spans="1:15" ht="17.25" customHeight="1">
      <c r="A23" s="116" t="s">
        <v>201</v>
      </c>
      <c r="B23" s="116"/>
      <c r="C23" s="116"/>
      <c r="D23" s="116"/>
      <c r="E23" s="62">
        <v>207.71</v>
      </c>
      <c r="F23" s="31"/>
      <c r="G23" s="45" t="s">
        <v>194</v>
      </c>
      <c r="H23" s="48"/>
      <c r="I23" s="42">
        <f>+E23*H23</f>
        <v>0</v>
      </c>
      <c r="J23" s="7"/>
      <c r="K23" s="7"/>
      <c r="L23" s="7"/>
      <c r="M23" s="7"/>
      <c r="N23" s="7"/>
      <c r="O23" s="7"/>
    </row>
    <row r="24" spans="1:15" ht="17.25" customHeight="1">
      <c r="A24" s="116" t="s">
        <v>202</v>
      </c>
      <c r="B24" s="116"/>
      <c r="C24" s="116"/>
      <c r="D24" s="116"/>
      <c r="E24" s="62">
        <v>92.31</v>
      </c>
      <c r="F24" s="31"/>
      <c r="G24" s="45" t="s">
        <v>194</v>
      </c>
      <c r="H24" s="48"/>
      <c r="I24" s="42">
        <f>+E24*H24</f>
        <v>0</v>
      </c>
      <c r="J24" s="7"/>
      <c r="K24" s="7"/>
      <c r="L24" s="7"/>
      <c r="M24" s="7"/>
      <c r="N24" s="7"/>
      <c r="O24" s="7"/>
    </row>
    <row r="25" spans="1:15">
      <c r="A25" s="29"/>
      <c r="B25" s="29"/>
      <c r="C25" s="29"/>
      <c r="D25" s="29"/>
      <c r="E25" s="43"/>
      <c r="F25" s="29"/>
      <c r="G25" s="29"/>
      <c r="H25" s="29"/>
      <c r="I25" s="29"/>
      <c r="J25" s="7"/>
      <c r="K25" s="7"/>
      <c r="L25" s="7"/>
      <c r="M25" s="7"/>
      <c r="N25" s="7"/>
      <c r="O25" s="7"/>
    </row>
    <row r="26" spans="1:15" ht="17.25" customHeight="1">
      <c r="A26" s="112" t="s">
        <v>203</v>
      </c>
      <c r="B26" s="112"/>
      <c r="C26" s="112"/>
      <c r="D26" s="112"/>
      <c r="E26" s="112"/>
      <c r="F26" s="29"/>
      <c r="G26" s="113" t="s">
        <v>38</v>
      </c>
      <c r="H26" s="113"/>
      <c r="I26" s="113"/>
      <c r="J26" s="7"/>
      <c r="K26" s="7"/>
      <c r="L26" s="7"/>
      <c r="M26" s="7"/>
      <c r="N26" s="7"/>
      <c r="O26" s="7"/>
    </row>
    <row r="27" spans="1:15" ht="17.25" customHeight="1">
      <c r="A27" s="114" t="s">
        <v>39</v>
      </c>
      <c r="B27" s="114"/>
      <c r="C27" s="114"/>
      <c r="D27" s="114"/>
      <c r="E27" s="34" t="s">
        <v>164</v>
      </c>
      <c r="F27" s="35"/>
      <c r="G27" s="61" t="s">
        <v>41</v>
      </c>
      <c r="H27" s="37" t="s">
        <v>42</v>
      </c>
      <c r="I27" s="34" t="s">
        <v>43</v>
      </c>
      <c r="J27" s="7"/>
      <c r="K27" s="7"/>
      <c r="L27" s="7"/>
      <c r="M27" s="7"/>
      <c r="N27" s="7"/>
      <c r="O27" s="7"/>
    </row>
    <row r="28" spans="1:15" ht="17.25" customHeight="1">
      <c r="A28" s="115" t="s">
        <v>204</v>
      </c>
      <c r="B28" s="115"/>
      <c r="C28" s="115"/>
      <c r="D28" s="115"/>
      <c r="E28" s="62">
        <v>28.23</v>
      </c>
      <c r="F28" s="31"/>
      <c r="G28" s="45" t="s">
        <v>137</v>
      </c>
      <c r="H28" s="48"/>
      <c r="I28" s="42">
        <f>+E28*H28</f>
        <v>0</v>
      </c>
      <c r="J28" s="7"/>
      <c r="K28" s="7"/>
      <c r="L28" s="7"/>
      <c r="M28" s="7"/>
      <c r="N28" s="7"/>
      <c r="O28" s="7"/>
    </row>
    <row r="29" spans="1:15">
      <c r="A29" s="29"/>
      <c r="B29" s="29"/>
      <c r="C29" s="29"/>
      <c r="D29" s="29"/>
      <c r="E29" s="43"/>
      <c r="F29" s="29"/>
      <c r="G29" s="29"/>
      <c r="H29" s="29"/>
      <c r="I29" s="29"/>
      <c r="J29" s="7"/>
      <c r="K29" s="7"/>
      <c r="L29" s="7"/>
      <c r="M29" s="7"/>
      <c r="N29" s="7"/>
      <c r="O29" s="7"/>
    </row>
    <row r="30" spans="1:15" ht="17.25" customHeight="1">
      <c r="A30" s="112" t="s">
        <v>205</v>
      </c>
      <c r="B30" s="112"/>
      <c r="C30" s="112"/>
      <c r="D30" s="112"/>
      <c r="E30" s="112"/>
      <c r="F30" s="29"/>
      <c r="G30" s="113" t="s">
        <v>38</v>
      </c>
      <c r="H30" s="113"/>
      <c r="I30" s="113"/>
      <c r="J30" s="7"/>
      <c r="K30" s="7"/>
      <c r="L30" s="7"/>
      <c r="M30" s="7"/>
      <c r="N30" s="7"/>
      <c r="O30" s="7"/>
    </row>
    <row r="31" spans="1:15" ht="17.25" customHeight="1">
      <c r="A31" s="114" t="s">
        <v>39</v>
      </c>
      <c r="B31" s="114"/>
      <c r="C31" s="114"/>
      <c r="D31" s="114"/>
      <c r="E31" s="34" t="s">
        <v>40</v>
      </c>
      <c r="F31" s="35"/>
      <c r="G31" s="61" t="s">
        <v>41</v>
      </c>
      <c r="H31" s="37" t="s">
        <v>42</v>
      </c>
      <c r="I31" s="34" t="s">
        <v>43</v>
      </c>
      <c r="J31" s="7"/>
      <c r="K31" s="7"/>
      <c r="L31" s="7"/>
      <c r="M31" s="7"/>
      <c r="N31" s="7"/>
      <c r="O31" s="7"/>
    </row>
    <row r="32" spans="1:15" ht="28.35" customHeight="1">
      <c r="A32" s="116" t="s">
        <v>206</v>
      </c>
      <c r="B32" s="116"/>
      <c r="C32" s="116"/>
      <c r="D32" s="116"/>
      <c r="E32" s="94">
        <v>20</v>
      </c>
      <c r="F32" s="31"/>
      <c r="G32" s="45" t="s">
        <v>207</v>
      </c>
      <c r="H32" s="48"/>
      <c r="I32" s="42">
        <f>+E32*H32</f>
        <v>0</v>
      </c>
      <c r="J32" s="7"/>
      <c r="K32" s="7"/>
      <c r="L32" s="7"/>
      <c r="M32" s="7"/>
      <c r="N32" s="7"/>
      <c r="O32" s="7"/>
    </row>
    <row r="33" spans="1:15" ht="28.35" customHeight="1">
      <c r="A33" s="116" t="s">
        <v>208</v>
      </c>
      <c r="B33" s="116"/>
      <c r="C33" s="116"/>
      <c r="D33" s="116"/>
      <c r="E33" s="94">
        <v>300</v>
      </c>
      <c r="F33" s="31"/>
      <c r="G33" s="45" t="s">
        <v>209</v>
      </c>
      <c r="H33" s="48"/>
      <c r="I33" s="42">
        <f>+E33*H33</f>
        <v>0</v>
      </c>
      <c r="J33" s="7"/>
      <c r="K33" s="7"/>
      <c r="L33" s="7"/>
      <c r="M33" s="7"/>
      <c r="N33" s="7"/>
      <c r="O33" s="7"/>
    </row>
    <row r="34" spans="1:15" ht="28.35" customHeight="1">
      <c r="A34" s="116" t="s">
        <v>210</v>
      </c>
      <c r="B34" s="116"/>
      <c r="C34" s="116"/>
      <c r="D34" s="116"/>
      <c r="E34" s="94">
        <v>3</v>
      </c>
      <c r="F34" s="31"/>
      <c r="G34" s="45" t="s">
        <v>207</v>
      </c>
      <c r="H34" s="48"/>
      <c r="I34" s="42">
        <f>+E34*H34</f>
        <v>0</v>
      </c>
      <c r="J34" s="7"/>
      <c r="K34" s="7"/>
      <c r="L34" s="7"/>
      <c r="M34" s="7"/>
      <c r="N34" s="7"/>
      <c r="O34" s="7"/>
    </row>
    <row r="35" spans="1:15" ht="28.35" customHeight="1">
      <c r="A35" s="116" t="s">
        <v>210</v>
      </c>
      <c r="B35" s="116"/>
      <c r="C35" s="116"/>
      <c r="D35" s="116"/>
      <c r="E35" s="94">
        <v>10</v>
      </c>
      <c r="F35" s="31"/>
      <c r="G35" s="45" t="s">
        <v>209</v>
      </c>
      <c r="H35" s="48"/>
      <c r="I35" s="42">
        <f>+E35*H35</f>
        <v>0</v>
      </c>
      <c r="J35" s="7"/>
      <c r="K35" s="7"/>
      <c r="L35" s="7"/>
      <c r="M35" s="7"/>
      <c r="N35" s="7"/>
      <c r="O35" s="7"/>
    </row>
    <row r="36" spans="1:15">
      <c r="A36" s="29"/>
      <c r="B36" s="29"/>
      <c r="C36" s="29"/>
      <c r="D36" s="29"/>
      <c r="E36" s="43"/>
      <c r="F36" s="29"/>
      <c r="G36" s="29"/>
      <c r="H36" s="29"/>
      <c r="I36" s="29"/>
      <c r="J36" s="7"/>
      <c r="K36" s="7"/>
      <c r="L36" s="7"/>
      <c r="M36" s="7"/>
      <c r="N36" s="7"/>
      <c r="O36" s="7"/>
    </row>
    <row r="37" spans="1:15">
      <c r="A37" s="29"/>
      <c r="B37" s="29"/>
      <c r="C37" s="29"/>
      <c r="D37" s="29"/>
      <c r="E37" s="29"/>
      <c r="F37" s="29"/>
      <c r="G37" s="121" t="s">
        <v>100</v>
      </c>
      <c r="H37" s="121"/>
      <c r="I37" s="53">
        <f>+H10</f>
        <v>0</v>
      </c>
      <c r="J37" s="7"/>
      <c r="K37" s="7"/>
      <c r="L37" s="7"/>
      <c r="M37" s="7"/>
      <c r="N37" s="7"/>
      <c r="O37" s="7"/>
    </row>
    <row r="38" spans="1:15">
      <c r="A38" s="29"/>
      <c r="B38" s="29"/>
      <c r="C38" s="29"/>
      <c r="D38" s="29"/>
      <c r="E38" s="29"/>
      <c r="F38" s="29"/>
      <c r="G38" s="121" t="s">
        <v>101</v>
      </c>
      <c r="H38" s="121"/>
      <c r="I38" s="53">
        <f>-H7-H8-H9</f>
        <v>0</v>
      </c>
      <c r="J38" s="7"/>
      <c r="K38" s="7"/>
      <c r="L38" s="7"/>
      <c r="M38" s="7"/>
      <c r="N38" s="7"/>
      <c r="O38" s="7"/>
    </row>
    <row r="39" spans="1:15" ht="17.25" customHeight="1">
      <c r="A39" s="29"/>
      <c r="B39" s="29"/>
      <c r="C39" s="28"/>
      <c r="D39" s="29"/>
      <c r="E39" s="29"/>
      <c r="F39" s="29"/>
      <c r="G39" s="122" t="s">
        <v>102</v>
      </c>
      <c r="H39" s="122"/>
      <c r="I39" s="54">
        <f>+I37+I38</f>
        <v>0</v>
      </c>
      <c r="J39" s="7"/>
      <c r="K39" s="7"/>
      <c r="L39" s="7"/>
      <c r="M39" s="7"/>
      <c r="N39" s="7"/>
      <c r="O39" s="7"/>
    </row>
    <row r="40" spans="1:15">
      <c r="A40" s="7"/>
      <c r="B40" s="7"/>
      <c r="C40" s="7"/>
      <c r="D40" s="7"/>
      <c r="E40" s="7"/>
      <c r="F40" s="7"/>
      <c r="J40" s="7"/>
      <c r="K40" s="7"/>
      <c r="L40" s="7"/>
      <c r="M40" s="7"/>
      <c r="N40" s="7"/>
      <c r="O40" s="7"/>
    </row>
    <row r="41" spans="1: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</sheetData>
  <mergeCells count="33">
    <mergeCell ref="G38:H38"/>
    <mergeCell ref="G39:H39"/>
    <mergeCell ref="A32:D32"/>
    <mergeCell ref="A33:D33"/>
    <mergeCell ref="A34:D34"/>
    <mergeCell ref="A35:D35"/>
    <mergeCell ref="G37:H37"/>
    <mergeCell ref="A27:D27"/>
    <mergeCell ref="A28:D28"/>
    <mergeCell ref="A30:E30"/>
    <mergeCell ref="G30:I30"/>
    <mergeCell ref="A31:D31"/>
    <mergeCell ref="G21:I21"/>
    <mergeCell ref="A22:D22"/>
    <mergeCell ref="A23:D23"/>
    <mergeCell ref="A24:D24"/>
    <mergeCell ref="A26:E26"/>
    <mergeCell ref="G26:I26"/>
    <mergeCell ref="A16:D16"/>
    <mergeCell ref="A17:D17"/>
    <mergeCell ref="A18:D18"/>
    <mergeCell ref="A19:D19"/>
    <mergeCell ref="A21:E21"/>
    <mergeCell ref="B9:G9"/>
    <mergeCell ref="B10:G10"/>
    <mergeCell ref="A14:E14"/>
    <mergeCell ref="G14:I14"/>
    <mergeCell ref="A15:D15"/>
    <mergeCell ref="C1:I1"/>
    <mergeCell ref="C3:I3"/>
    <mergeCell ref="A6:G6"/>
    <mergeCell ref="B7:G7"/>
    <mergeCell ref="B8:G8"/>
  </mergeCells>
  <printOptions horizontalCentered="1"/>
  <pageMargins left="0.59027777777777801" right="0.59027777777777801" top="0.59027777777777801" bottom="0.59097222222222201" header="0.511811023622047" footer="0"/>
  <pageSetup paperSize="9" orientation="landscape" horizontalDpi="300" verticalDpi="300"/>
  <headerFooter differentFirst="1">
    <firstFooter>&amp;C&amp;"Times New Roman,Normal"&amp;12&amp;Kffffff&amp;A</first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7"/>
  <sheetViews>
    <sheetView showGridLines="0" zoomScaleNormal="100" workbookViewId="0">
      <selection activeCell="K20" sqref="K20"/>
    </sheetView>
  </sheetViews>
  <sheetFormatPr baseColWidth="10" defaultColWidth="13.42578125" defaultRowHeight="17.25"/>
  <cols>
    <col min="1" max="1" width="8.140625" style="1" customWidth="1"/>
    <col min="2" max="2" width="18.42578125" style="1" customWidth="1"/>
    <col min="3" max="3" width="13.42578125" style="1"/>
    <col min="4" max="4" width="12.140625" style="1" customWidth="1"/>
    <col min="5" max="5" width="13.7109375" style="1" customWidth="1"/>
    <col min="6" max="6" width="2.85546875" style="1" customWidth="1"/>
    <col min="7" max="7" width="19.7109375" style="1" customWidth="1"/>
    <col min="8" max="8" width="15.140625" style="1" customWidth="1"/>
    <col min="9" max="9" width="21.28515625" style="1" customWidth="1"/>
    <col min="10" max="16384" width="13.42578125" style="1"/>
  </cols>
  <sheetData>
    <row r="1" spans="1:15" ht="26.25" customHeight="1">
      <c r="C1" s="108" t="s">
        <v>0</v>
      </c>
      <c r="D1" s="108"/>
      <c r="E1" s="108"/>
      <c r="F1" s="108"/>
      <c r="G1" s="108"/>
      <c r="H1" s="108"/>
      <c r="I1" s="108"/>
    </row>
    <row r="2" spans="1:15" ht="7.5" customHeight="1">
      <c r="C2" s="27"/>
      <c r="D2" s="27"/>
      <c r="E2" s="27"/>
      <c r="F2" s="27"/>
      <c r="G2" s="27"/>
      <c r="H2" s="28"/>
      <c r="I2" s="28"/>
    </row>
    <row r="3" spans="1:15" ht="18" customHeight="1">
      <c r="C3" s="109" t="s">
        <v>211</v>
      </c>
      <c r="D3" s="109"/>
      <c r="E3" s="109"/>
      <c r="F3" s="109"/>
      <c r="G3" s="109"/>
      <c r="H3" s="109"/>
      <c r="I3" s="109"/>
    </row>
    <row r="4" spans="1:15">
      <c r="A4" s="29"/>
      <c r="B4" s="29"/>
      <c r="C4" s="29"/>
      <c r="D4" s="29"/>
      <c r="E4" s="29"/>
      <c r="F4" s="29"/>
      <c r="G4" s="29"/>
      <c r="H4" s="56"/>
      <c r="I4" s="56"/>
      <c r="J4" s="7"/>
      <c r="K4" s="7"/>
      <c r="L4" s="7"/>
      <c r="M4" s="7"/>
      <c r="N4" s="7"/>
      <c r="O4" s="7"/>
    </row>
    <row r="5" spans="1:15">
      <c r="A5" s="58"/>
      <c r="B5" s="58"/>
      <c r="C5" s="58"/>
      <c r="D5" s="58"/>
      <c r="E5" s="58"/>
      <c r="F5" s="58"/>
      <c r="G5" s="58"/>
      <c r="H5" s="29"/>
      <c r="I5" s="29"/>
      <c r="J5" s="7"/>
      <c r="K5" s="7"/>
      <c r="L5" s="7"/>
      <c r="M5" s="7"/>
      <c r="N5" s="7"/>
      <c r="O5" s="7"/>
    </row>
    <row r="6" spans="1:15" ht="17.25" customHeight="1">
      <c r="A6" s="110" t="s">
        <v>26</v>
      </c>
      <c r="B6" s="110"/>
      <c r="C6" s="110"/>
      <c r="D6" s="110"/>
      <c r="E6" s="110"/>
      <c r="F6" s="110"/>
      <c r="G6" s="110"/>
      <c r="H6" s="30" t="s">
        <v>27</v>
      </c>
      <c r="I6" s="29"/>
      <c r="J6" s="7"/>
      <c r="K6" s="7"/>
      <c r="L6" s="7"/>
      <c r="M6" s="7"/>
      <c r="N6" s="7"/>
      <c r="O6" s="7"/>
    </row>
    <row r="7" spans="1:15" ht="17.25" customHeight="1">
      <c r="A7" s="31">
        <v>1</v>
      </c>
      <c r="B7" s="111" t="s">
        <v>212</v>
      </c>
      <c r="C7" s="111"/>
      <c r="D7" s="111"/>
      <c r="E7" s="111"/>
      <c r="F7" s="111"/>
      <c r="G7" s="111"/>
      <c r="H7" s="69">
        <f>SUM(I13:I15)</f>
        <v>0</v>
      </c>
      <c r="I7" s="29"/>
      <c r="J7" s="7"/>
      <c r="K7" s="7"/>
      <c r="L7" s="7"/>
      <c r="M7" s="7"/>
      <c r="N7" s="7"/>
      <c r="O7" s="7"/>
    </row>
    <row r="8" spans="1:15" ht="17.25" customHeight="1">
      <c r="A8" s="31">
        <v>2</v>
      </c>
      <c r="B8" s="111" t="s">
        <v>213</v>
      </c>
      <c r="C8" s="111"/>
      <c r="D8" s="111"/>
      <c r="E8" s="111"/>
      <c r="F8" s="111"/>
      <c r="G8" s="111"/>
      <c r="H8" s="69">
        <f>+I19</f>
        <v>0</v>
      </c>
      <c r="I8" s="29"/>
      <c r="J8" s="7"/>
      <c r="K8" s="7"/>
      <c r="L8" s="7"/>
      <c r="M8" s="7"/>
      <c r="N8" s="7"/>
      <c r="O8" s="7"/>
    </row>
    <row r="9" spans="1:15">
      <c r="A9" s="29"/>
      <c r="B9" s="29"/>
      <c r="C9" s="29"/>
      <c r="D9" s="29"/>
      <c r="E9" s="29"/>
      <c r="F9" s="29"/>
      <c r="G9" s="29"/>
      <c r="H9" s="29"/>
      <c r="I9" s="29"/>
      <c r="J9" s="7"/>
      <c r="K9" s="7"/>
      <c r="L9" s="7"/>
      <c r="M9" s="7"/>
      <c r="N9" s="7"/>
      <c r="O9" s="7"/>
    </row>
    <row r="10" spans="1:15">
      <c r="A10" s="29"/>
      <c r="B10" s="29"/>
      <c r="C10" s="29"/>
      <c r="D10" s="29"/>
      <c r="E10" s="29"/>
      <c r="F10" s="29"/>
      <c r="G10" s="29"/>
      <c r="H10" s="29"/>
      <c r="I10" s="29"/>
      <c r="J10" s="7"/>
      <c r="K10" s="7"/>
      <c r="L10" s="7"/>
      <c r="M10" s="7"/>
      <c r="N10" s="7"/>
      <c r="O10" s="7"/>
    </row>
    <row r="11" spans="1:15" ht="17.25" customHeight="1">
      <c r="A11" s="112" t="s">
        <v>214</v>
      </c>
      <c r="B11" s="112"/>
      <c r="C11" s="112"/>
      <c r="D11" s="112"/>
      <c r="E11" s="112"/>
      <c r="F11" s="29"/>
      <c r="G11" s="113" t="s">
        <v>38</v>
      </c>
      <c r="H11" s="113"/>
      <c r="I11" s="113"/>
      <c r="J11" s="7"/>
      <c r="K11" s="7"/>
      <c r="L11" s="7"/>
      <c r="M11" s="7"/>
      <c r="N11" s="7"/>
      <c r="O11" s="7"/>
    </row>
    <row r="12" spans="1:15" ht="17.25" customHeight="1">
      <c r="A12" s="114" t="s">
        <v>39</v>
      </c>
      <c r="B12" s="114"/>
      <c r="C12" s="114"/>
      <c r="D12" s="114"/>
      <c r="E12" s="34" t="s">
        <v>40</v>
      </c>
      <c r="F12" s="35"/>
      <c r="G12" s="61" t="s">
        <v>41</v>
      </c>
      <c r="H12" s="37" t="s">
        <v>42</v>
      </c>
      <c r="I12" s="34" t="s">
        <v>43</v>
      </c>
      <c r="J12" s="38"/>
      <c r="K12" s="7"/>
      <c r="L12" s="7"/>
      <c r="M12" s="7"/>
      <c r="N12" s="7"/>
      <c r="O12" s="7"/>
    </row>
    <row r="13" spans="1:15" ht="34.5" customHeight="1">
      <c r="A13" s="116" t="s">
        <v>215</v>
      </c>
      <c r="B13" s="116"/>
      <c r="C13" s="116"/>
      <c r="D13" s="116"/>
      <c r="E13" s="66">
        <v>2.34</v>
      </c>
      <c r="F13" s="31"/>
      <c r="G13" s="45" t="s">
        <v>216</v>
      </c>
      <c r="H13" s="48"/>
      <c r="I13" s="42">
        <f>+E13*H13</f>
        <v>0</v>
      </c>
      <c r="J13" s="7"/>
      <c r="K13" s="7"/>
      <c r="L13" s="7"/>
      <c r="M13" s="7"/>
      <c r="N13" s="7"/>
      <c r="O13" s="7"/>
    </row>
    <row r="14" spans="1:15" ht="35.25" customHeight="1">
      <c r="A14" s="116" t="s">
        <v>217</v>
      </c>
      <c r="B14" s="116"/>
      <c r="C14" s="116"/>
      <c r="D14" s="116"/>
      <c r="E14" s="66">
        <v>5.83</v>
      </c>
      <c r="F14" s="31"/>
      <c r="G14" s="45" t="s">
        <v>216</v>
      </c>
      <c r="H14" s="48"/>
      <c r="I14" s="42">
        <f>+E14*H14</f>
        <v>0</v>
      </c>
      <c r="J14" s="7"/>
      <c r="K14" s="7"/>
      <c r="L14" s="7"/>
      <c r="M14" s="7"/>
      <c r="N14" s="7"/>
      <c r="O14" s="7"/>
    </row>
    <row r="15" spans="1:15" ht="33.75" customHeight="1">
      <c r="A15" s="116" t="s">
        <v>218</v>
      </c>
      <c r="B15" s="116"/>
      <c r="C15" s="116"/>
      <c r="D15" s="116"/>
      <c r="E15" s="66">
        <v>1159.3800000000001</v>
      </c>
      <c r="F15" s="31"/>
      <c r="G15" s="45" t="s">
        <v>219</v>
      </c>
      <c r="H15" s="48"/>
      <c r="I15" s="42">
        <f>+E15*H15</f>
        <v>0</v>
      </c>
      <c r="J15" s="7"/>
      <c r="K15" s="7"/>
      <c r="L15" s="7"/>
      <c r="M15" s="7"/>
      <c r="N15" s="7"/>
      <c r="O15" s="7"/>
    </row>
    <row r="16" spans="1:15">
      <c r="A16" s="29"/>
      <c r="B16" s="29"/>
      <c r="C16" s="29"/>
      <c r="D16" s="29"/>
      <c r="E16" s="29"/>
      <c r="F16" s="29"/>
      <c r="G16" s="29"/>
      <c r="H16" s="29"/>
      <c r="I16" s="29"/>
      <c r="J16" s="7"/>
      <c r="K16" s="7"/>
      <c r="L16" s="7"/>
      <c r="M16" s="7"/>
      <c r="N16" s="7"/>
      <c r="O16" s="7"/>
    </row>
    <row r="17" spans="1:15" ht="17.25" customHeight="1">
      <c r="A17" s="112" t="s">
        <v>220</v>
      </c>
      <c r="B17" s="112"/>
      <c r="C17" s="112"/>
      <c r="D17" s="112"/>
      <c r="E17" s="112"/>
      <c r="F17" s="29"/>
      <c r="G17" s="113" t="s">
        <v>38</v>
      </c>
      <c r="H17" s="113"/>
      <c r="I17" s="113"/>
      <c r="J17" s="7"/>
      <c r="K17" s="7"/>
      <c r="L17" s="7"/>
      <c r="M17" s="7"/>
      <c r="N17" s="7"/>
      <c r="O17" s="7"/>
    </row>
    <row r="18" spans="1:15" ht="17.25" customHeight="1">
      <c r="A18" s="114" t="s">
        <v>39</v>
      </c>
      <c r="B18" s="114"/>
      <c r="C18" s="114"/>
      <c r="D18" s="114"/>
      <c r="E18" s="34" t="s">
        <v>40</v>
      </c>
      <c r="F18" s="35"/>
      <c r="G18" s="61" t="s">
        <v>41</v>
      </c>
      <c r="H18" s="37" t="s">
        <v>42</v>
      </c>
      <c r="I18" s="34" t="s">
        <v>43</v>
      </c>
      <c r="J18" s="7"/>
      <c r="K18" s="7"/>
      <c r="L18" s="7"/>
      <c r="M18" s="7"/>
      <c r="N18" s="7"/>
      <c r="O18" s="7"/>
    </row>
    <row r="19" spans="1:15" ht="17.25" customHeight="1">
      <c r="A19" s="116" t="s">
        <v>221</v>
      </c>
      <c r="B19" s="116"/>
      <c r="C19" s="116"/>
      <c r="D19" s="116"/>
      <c r="E19" s="62">
        <v>17.579999999999998</v>
      </c>
      <c r="F19" s="31"/>
      <c r="G19" s="45" t="s">
        <v>222</v>
      </c>
      <c r="H19" s="48"/>
      <c r="I19" s="42">
        <f>+E19*H19</f>
        <v>0</v>
      </c>
      <c r="J19" s="7"/>
      <c r="K19" s="7"/>
      <c r="L19" s="7"/>
      <c r="M19" s="7"/>
      <c r="N19" s="7"/>
      <c r="O19" s="7"/>
    </row>
    <row r="20" spans="1:15">
      <c r="A20" s="29"/>
      <c r="B20" s="29"/>
      <c r="C20" s="29"/>
      <c r="D20" s="29"/>
      <c r="E20" s="43"/>
      <c r="F20" s="29"/>
      <c r="G20" s="29"/>
      <c r="H20" s="29"/>
      <c r="I20" s="29"/>
      <c r="J20" s="7"/>
      <c r="K20" s="7"/>
      <c r="L20" s="7"/>
      <c r="M20" s="7"/>
      <c r="N20" s="7"/>
      <c r="O20" s="7"/>
    </row>
    <row r="21" spans="1:15">
      <c r="A21" s="29"/>
      <c r="B21" s="29"/>
      <c r="C21" s="29"/>
      <c r="D21" s="29"/>
      <c r="E21" s="29"/>
      <c r="F21" s="29"/>
      <c r="G21" s="121" t="s">
        <v>100</v>
      </c>
      <c r="H21" s="121"/>
      <c r="I21" s="53">
        <v>0</v>
      </c>
      <c r="J21" s="7"/>
      <c r="K21" s="7"/>
      <c r="L21" s="7"/>
      <c r="M21" s="7"/>
      <c r="N21" s="7"/>
      <c r="O21" s="7"/>
    </row>
    <row r="22" spans="1:15">
      <c r="A22" s="29"/>
      <c r="B22" s="29"/>
      <c r="C22" s="29"/>
      <c r="D22" s="29"/>
      <c r="E22" s="29"/>
      <c r="F22" s="29"/>
      <c r="G22" s="121" t="s">
        <v>101</v>
      </c>
      <c r="H22" s="121"/>
      <c r="I22" s="53">
        <f>-H7-H8</f>
        <v>0</v>
      </c>
      <c r="J22" s="7"/>
      <c r="K22" s="7"/>
      <c r="L22" s="7"/>
      <c r="M22" s="7"/>
      <c r="N22" s="7"/>
      <c r="O22" s="7"/>
    </row>
    <row r="23" spans="1:15" ht="17.25" customHeight="1">
      <c r="A23" s="29"/>
      <c r="B23" s="29"/>
      <c r="C23" s="28"/>
      <c r="D23" s="29"/>
      <c r="E23" s="29"/>
      <c r="F23" s="29"/>
      <c r="G23" s="122" t="s">
        <v>102</v>
      </c>
      <c r="H23" s="122"/>
      <c r="I23" s="54">
        <f>+I21+I22</f>
        <v>0</v>
      </c>
      <c r="J23" s="7"/>
      <c r="K23" s="7"/>
      <c r="L23" s="7"/>
      <c r="M23" s="7"/>
      <c r="N23" s="7"/>
      <c r="O23" s="7"/>
    </row>
    <row r="24" spans="1:15">
      <c r="A24" s="7"/>
      <c r="B24" s="7"/>
      <c r="C24" s="7"/>
      <c r="D24" s="7"/>
      <c r="E24" s="7"/>
      <c r="F24" s="7"/>
      <c r="J24" s="7"/>
      <c r="K24" s="7"/>
      <c r="L24" s="7"/>
      <c r="M24" s="7"/>
      <c r="N24" s="7"/>
      <c r="O24" s="7"/>
    </row>
    <row r="25" spans="1: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mergeCells count="18">
    <mergeCell ref="G21:H21"/>
    <mergeCell ref="G22:H22"/>
    <mergeCell ref="G23:H23"/>
    <mergeCell ref="A15:D15"/>
    <mergeCell ref="A17:E17"/>
    <mergeCell ref="G17:I17"/>
    <mergeCell ref="A18:D18"/>
    <mergeCell ref="A19:D19"/>
    <mergeCell ref="A11:E11"/>
    <mergeCell ref="G11:I11"/>
    <mergeCell ref="A12:D12"/>
    <mergeCell ref="A13:D13"/>
    <mergeCell ref="A14:D14"/>
    <mergeCell ref="C1:I1"/>
    <mergeCell ref="C3:I3"/>
    <mergeCell ref="A6:G6"/>
    <mergeCell ref="B7:G7"/>
    <mergeCell ref="B8:G8"/>
  </mergeCells>
  <printOptions horizontalCentered="1"/>
  <pageMargins left="0.59027777777777801" right="0.59027777777777801" top="0.59027777777777801" bottom="0.59097222222222201" header="0.511811023622047" footer="0"/>
  <pageSetup paperSize="9" orientation="landscape" horizontalDpi="300" verticalDpi="300"/>
  <headerFooter differentFirst="1">
    <firstFooter>&amp;C&amp;"Times New Roman,Normal"&amp;12&amp;Kffffff&amp;A</first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2"/>
  <sheetViews>
    <sheetView showGridLines="0" topLeftCell="A13" zoomScaleNormal="100" workbookViewId="0">
      <selection activeCell="G36" sqref="G36"/>
    </sheetView>
  </sheetViews>
  <sheetFormatPr baseColWidth="10" defaultColWidth="13.42578125" defaultRowHeight="17.25"/>
  <cols>
    <col min="1" max="1" width="8.140625" style="1" customWidth="1"/>
    <col min="2" max="2" width="18.42578125" style="1" customWidth="1"/>
    <col min="3" max="3" width="13.42578125" style="1"/>
    <col min="4" max="4" width="12.140625" style="1" customWidth="1"/>
    <col min="5" max="5" width="13.7109375" style="1" customWidth="1"/>
    <col min="6" max="6" width="2.85546875" style="1" customWidth="1"/>
    <col min="7" max="7" width="19.7109375" style="1" customWidth="1"/>
    <col min="8" max="8" width="15.140625" style="1" customWidth="1"/>
    <col min="9" max="9" width="21.28515625" style="1" customWidth="1"/>
    <col min="10" max="16384" width="13.42578125" style="1"/>
  </cols>
  <sheetData>
    <row r="1" spans="1:15" ht="26.25" customHeight="1">
      <c r="C1" s="108" t="s">
        <v>0</v>
      </c>
      <c r="D1" s="108"/>
      <c r="E1" s="108"/>
      <c r="F1" s="108"/>
      <c r="G1" s="108"/>
      <c r="H1" s="108"/>
      <c r="I1" s="108"/>
    </row>
    <row r="2" spans="1:15" ht="7.5" customHeight="1">
      <c r="C2" s="27"/>
      <c r="D2" s="27"/>
      <c r="E2" s="27"/>
      <c r="F2" s="27"/>
      <c r="G2" s="27"/>
      <c r="H2" s="28"/>
      <c r="I2" s="28"/>
    </row>
    <row r="3" spans="1:15" ht="18" customHeight="1">
      <c r="C3" s="109" t="s">
        <v>223</v>
      </c>
      <c r="D3" s="109"/>
      <c r="E3" s="109"/>
      <c r="F3" s="109"/>
      <c r="G3" s="109"/>
      <c r="H3" s="109"/>
      <c r="I3" s="109"/>
    </row>
    <row r="4" spans="1:15">
      <c r="A4" s="29"/>
      <c r="B4" s="29"/>
      <c r="C4" s="29"/>
      <c r="D4" s="29"/>
      <c r="E4" s="29"/>
      <c r="F4" s="29"/>
      <c r="G4" s="29"/>
      <c r="H4" s="56"/>
      <c r="I4" s="56"/>
      <c r="J4" s="7"/>
      <c r="K4" s="7"/>
      <c r="L4" s="7"/>
      <c r="M4" s="7"/>
      <c r="N4" s="7"/>
      <c r="O4" s="7"/>
    </row>
    <row r="5" spans="1:15">
      <c r="A5" s="58"/>
      <c r="B5" s="58"/>
      <c r="C5" s="58"/>
      <c r="D5" s="58"/>
      <c r="E5" s="58"/>
      <c r="F5" s="58"/>
      <c r="G5" s="58"/>
      <c r="H5" s="29"/>
      <c r="I5" s="29"/>
      <c r="J5" s="7"/>
      <c r="K5" s="7"/>
      <c r="L5" s="7"/>
      <c r="M5" s="7"/>
      <c r="N5" s="7"/>
      <c r="O5" s="7"/>
    </row>
    <row r="6" spans="1:15" s="73" customFormat="1" ht="17.25" customHeight="1">
      <c r="A6" s="130" t="s">
        <v>26</v>
      </c>
      <c r="B6" s="130"/>
      <c r="C6" s="130"/>
      <c r="D6" s="130"/>
      <c r="E6" s="130"/>
      <c r="F6" s="130"/>
      <c r="G6" s="130"/>
      <c r="H6" s="72" t="s">
        <v>27</v>
      </c>
      <c r="I6" s="59"/>
      <c r="J6" s="5"/>
      <c r="K6" s="5"/>
      <c r="L6" s="5"/>
      <c r="M6" s="5"/>
      <c r="N6" s="5"/>
      <c r="O6" s="5"/>
    </row>
    <row r="7" spans="1:15" s="73" customFormat="1" ht="17.25" customHeight="1">
      <c r="A7" s="31">
        <v>1</v>
      </c>
      <c r="B7" s="111" t="s">
        <v>224</v>
      </c>
      <c r="C7" s="111"/>
      <c r="D7" s="111"/>
      <c r="E7" s="111"/>
      <c r="F7" s="111"/>
      <c r="G7" s="111"/>
      <c r="H7" s="60">
        <f>SUM(I13:I15)</f>
        <v>0</v>
      </c>
      <c r="I7" s="59"/>
      <c r="J7" s="5"/>
      <c r="K7" s="5"/>
      <c r="L7" s="5"/>
      <c r="M7" s="5"/>
      <c r="N7" s="5"/>
      <c r="O7" s="5"/>
    </row>
    <row r="8" spans="1:15" s="73" customFormat="1" ht="17.25" customHeight="1">
      <c r="A8" s="31">
        <v>2</v>
      </c>
      <c r="B8" s="111" t="s">
        <v>225</v>
      </c>
      <c r="C8" s="111"/>
      <c r="D8" s="111"/>
      <c r="E8" s="111"/>
      <c r="F8" s="111"/>
      <c r="G8" s="111"/>
      <c r="H8" s="60">
        <f>SUM(I19:I28)</f>
        <v>0</v>
      </c>
      <c r="I8" s="59"/>
      <c r="J8" s="5"/>
      <c r="K8" s="5"/>
      <c r="L8" s="5"/>
      <c r="M8" s="5"/>
      <c r="N8" s="5"/>
      <c r="O8" s="5"/>
    </row>
    <row r="9" spans="1:15" s="73" customFormat="1">
      <c r="A9" s="59"/>
      <c r="B9" s="59"/>
      <c r="C9" s="59"/>
      <c r="D9" s="59"/>
      <c r="E9" s="59"/>
      <c r="F9" s="59"/>
      <c r="G9" s="59"/>
      <c r="H9" s="59"/>
      <c r="I9" s="59"/>
      <c r="J9" s="5"/>
      <c r="K9" s="5"/>
      <c r="L9" s="5"/>
      <c r="M9" s="5"/>
      <c r="N9" s="5"/>
      <c r="O9" s="5"/>
    </row>
    <row r="10" spans="1:15" s="73" customFormat="1">
      <c r="A10" s="59"/>
      <c r="B10" s="59"/>
      <c r="C10" s="59"/>
      <c r="D10" s="59"/>
      <c r="E10" s="59"/>
      <c r="F10" s="59"/>
      <c r="G10" s="59"/>
      <c r="H10" s="59"/>
      <c r="I10" s="59"/>
      <c r="J10" s="5"/>
      <c r="K10" s="5"/>
      <c r="L10" s="5"/>
      <c r="M10" s="5"/>
      <c r="N10" s="5"/>
      <c r="O10" s="5"/>
    </row>
    <row r="11" spans="1:15" s="73" customFormat="1" ht="17.25" customHeight="1">
      <c r="A11" s="112" t="s">
        <v>226</v>
      </c>
      <c r="B11" s="112"/>
      <c r="C11" s="112"/>
      <c r="D11" s="112"/>
      <c r="E11" s="112"/>
      <c r="F11" s="59"/>
      <c r="G11" s="113" t="s">
        <v>38</v>
      </c>
      <c r="H11" s="113"/>
      <c r="I11" s="113"/>
      <c r="J11" s="5"/>
      <c r="K11" s="5"/>
      <c r="L11" s="5"/>
      <c r="M11" s="5"/>
      <c r="N11" s="5"/>
      <c r="O11" s="5"/>
    </row>
    <row r="12" spans="1:15" s="73" customFormat="1" ht="17.25" customHeight="1">
      <c r="A12" s="131" t="s">
        <v>39</v>
      </c>
      <c r="B12" s="131"/>
      <c r="C12" s="131"/>
      <c r="D12" s="131"/>
      <c r="E12" s="67" t="s">
        <v>40</v>
      </c>
      <c r="F12" s="31"/>
      <c r="G12" s="74" t="s">
        <v>41</v>
      </c>
      <c r="H12" s="75" t="s">
        <v>42</v>
      </c>
      <c r="I12" s="67" t="s">
        <v>43</v>
      </c>
      <c r="J12" s="12"/>
      <c r="K12" s="5"/>
      <c r="L12" s="5"/>
      <c r="M12" s="5"/>
      <c r="N12" s="5"/>
      <c r="O12" s="5"/>
    </row>
    <row r="13" spans="1:15" s="73" customFormat="1" ht="17.25" customHeight="1">
      <c r="A13" s="132" t="s">
        <v>227</v>
      </c>
      <c r="B13" s="132"/>
      <c r="C13" s="132"/>
      <c r="D13" s="132"/>
      <c r="E13" s="68"/>
      <c r="F13" s="71"/>
      <c r="G13" s="76"/>
      <c r="H13" s="48"/>
      <c r="I13" s="77">
        <f>+E13*H13</f>
        <v>0</v>
      </c>
      <c r="J13" s="5"/>
      <c r="K13" s="5"/>
      <c r="L13" s="5"/>
      <c r="M13" s="5"/>
      <c r="N13" s="5"/>
      <c r="O13" s="5"/>
    </row>
    <row r="14" spans="1:15" s="73" customFormat="1" ht="17.25" customHeight="1">
      <c r="A14" s="132" t="s">
        <v>228</v>
      </c>
      <c r="B14" s="132"/>
      <c r="C14" s="132"/>
      <c r="D14" s="132"/>
      <c r="E14" s="68"/>
      <c r="F14" s="71"/>
      <c r="G14" s="76"/>
      <c r="H14" s="48"/>
      <c r="I14" s="77">
        <f>+E14*H14</f>
        <v>0</v>
      </c>
      <c r="J14" s="5"/>
      <c r="K14" s="5"/>
      <c r="L14" s="5"/>
      <c r="M14" s="5"/>
      <c r="N14" s="5"/>
      <c r="O14" s="5"/>
    </row>
    <row r="15" spans="1:15" s="73" customFormat="1" ht="17.25" customHeight="1">
      <c r="A15" s="132" t="s">
        <v>229</v>
      </c>
      <c r="B15" s="132"/>
      <c r="C15" s="132"/>
      <c r="D15" s="132"/>
      <c r="E15" s="68"/>
      <c r="F15" s="71"/>
      <c r="G15" s="76"/>
      <c r="H15" s="48"/>
      <c r="I15" s="77">
        <f>+E15*H15</f>
        <v>0</v>
      </c>
      <c r="J15" s="5"/>
      <c r="K15" s="5"/>
      <c r="L15" s="5"/>
      <c r="M15" s="5"/>
      <c r="N15" s="5"/>
      <c r="O15" s="5"/>
    </row>
    <row r="16" spans="1:15" s="73" customFormat="1">
      <c r="A16" s="59"/>
      <c r="B16" s="59"/>
      <c r="C16" s="59"/>
      <c r="D16" s="59"/>
      <c r="E16" s="59"/>
      <c r="F16" s="59"/>
      <c r="G16" s="59"/>
      <c r="H16" s="59"/>
      <c r="I16" s="59"/>
      <c r="J16" s="5"/>
      <c r="K16" s="5"/>
      <c r="L16" s="5"/>
      <c r="M16" s="5"/>
      <c r="N16" s="5"/>
      <c r="O16" s="5"/>
    </row>
    <row r="17" spans="1:15" s="73" customFormat="1" ht="17.25" customHeight="1">
      <c r="A17" s="112" t="s">
        <v>230</v>
      </c>
      <c r="B17" s="112"/>
      <c r="C17" s="112"/>
      <c r="D17" s="112"/>
      <c r="E17" s="112"/>
      <c r="F17" s="59"/>
      <c r="G17" s="113" t="s">
        <v>38</v>
      </c>
      <c r="H17" s="113"/>
      <c r="I17" s="113"/>
      <c r="J17" s="5"/>
      <c r="K17" s="5"/>
      <c r="L17" s="5"/>
      <c r="M17" s="5"/>
      <c r="N17" s="5"/>
      <c r="O17" s="5"/>
    </row>
    <row r="18" spans="1:15" s="73" customFormat="1" ht="17.25" customHeight="1">
      <c r="A18" s="131" t="s">
        <v>39</v>
      </c>
      <c r="B18" s="131"/>
      <c r="C18" s="131"/>
      <c r="D18" s="131"/>
      <c r="E18" s="67" t="s">
        <v>40</v>
      </c>
      <c r="F18" s="31"/>
      <c r="G18" s="74" t="s">
        <v>41</v>
      </c>
      <c r="H18" s="75" t="s">
        <v>42</v>
      </c>
      <c r="I18" s="67" t="s">
        <v>43</v>
      </c>
      <c r="J18" s="5"/>
      <c r="K18" s="5"/>
      <c r="L18" s="5"/>
      <c r="M18" s="5"/>
      <c r="N18" s="5"/>
      <c r="O18" s="5"/>
    </row>
    <row r="19" spans="1:15" s="73" customFormat="1">
      <c r="A19" s="132" t="s">
        <v>256</v>
      </c>
      <c r="B19" s="132"/>
      <c r="C19" s="132"/>
      <c r="D19" s="132"/>
      <c r="E19" s="62">
        <v>133</v>
      </c>
      <c r="F19" s="31"/>
      <c r="G19" s="45" t="s">
        <v>52</v>
      </c>
      <c r="H19" s="48"/>
      <c r="I19" s="77">
        <f>+E19*H19</f>
        <v>0</v>
      </c>
      <c r="J19" s="5"/>
      <c r="K19" s="5"/>
      <c r="L19" s="5"/>
      <c r="M19" s="5"/>
      <c r="N19" s="5"/>
      <c r="O19" s="5"/>
    </row>
    <row r="20" spans="1:15" s="73" customFormat="1">
      <c r="A20" s="132" t="s">
        <v>258</v>
      </c>
      <c r="B20" s="132"/>
      <c r="C20" s="132"/>
      <c r="D20" s="132"/>
      <c r="E20" s="62">
        <v>1040</v>
      </c>
      <c r="F20" s="31"/>
      <c r="G20" s="45" t="s">
        <v>257</v>
      </c>
      <c r="H20" s="48"/>
      <c r="I20" s="77">
        <f>+E20*H20</f>
        <v>0</v>
      </c>
      <c r="J20" s="5"/>
      <c r="K20" s="5"/>
      <c r="L20" s="5"/>
      <c r="M20" s="5"/>
      <c r="N20" s="5"/>
      <c r="O20" s="5"/>
    </row>
    <row r="21" spans="1:15" s="73" customFormat="1">
      <c r="A21" s="132" t="s">
        <v>259</v>
      </c>
      <c r="B21" s="132"/>
      <c r="C21" s="132"/>
      <c r="D21" s="132"/>
      <c r="E21" s="62">
        <v>25.25</v>
      </c>
      <c r="F21" s="31"/>
      <c r="G21" s="45" t="s">
        <v>52</v>
      </c>
      <c r="H21" s="48"/>
      <c r="I21" s="77">
        <f>+E21*H21</f>
        <v>0</v>
      </c>
      <c r="J21" s="5"/>
      <c r="K21" s="5"/>
      <c r="L21" s="5"/>
      <c r="M21" s="5"/>
      <c r="N21" s="5"/>
      <c r="O21" s="5"/>
    </row>
    <row r="22" spans="1:15" s="73" customFormat="1">
      <c r="A22" s="132" t="s">
        <v>261</v>
      </c>
      <c r="B22" s="132"/>
      <c r="C22" s="132"/>
      <c r="D22" s="132"/>
      <c r="E22" s="62">
        <v>93.97</v>
      </c>
      <c r="F22" s="31"/>
      <c r="G22" s="45" t="s">
        <v>137</v>
      </c>
      <c r="H22" s="48"/>
      <c r="I22" s="77">
        <f>+E22*H22</f>
        <v>0</v>
      </c>
      <c r="J22" s="5"/>
      <c r="K22" s="5"/>
      <c r="L22" s="5"/>
      <c r="M22" s="5"/>
      <c r="N22" s="5"/>
      <c r="O22" s="5"/>
    </row>
    <row r="23" spans="1:15" s="73" customFormat="1">
      <c r="A23" s="135"/>
      <c r="B23" s="135"/>
      <c r="C23" s="135"/>
      <c r="D23" s="135"/>
      <c r="E23" s="68"/>
      <c r="F23" s="31"/>
      <c r="G23" s="76"/>
      <c r="H23" s="48"/>
      <c r="I23" s="77">
        <f t="shared" ref="I23:I28" si="0">+E23*H23</f>
        <v>0</v>
      </c>
      <c r="J23" s="5"/>
      <c r="K23" s="5"/>
      <c r="L23" s="5"/>
      <c r="M23" s="5"/>
      <c r="N23" s="5"/>
      <c r="O23" s="5"/>
    </row>
    <row r="24" spans="1:15" s="73" customFormat="1">
      <c r="A24" s="135"/>
      <c r="B24" s="135"/>
      <c r="C24" s="135"/>
      <c r="D24" s="135"/>
      <c r="E24" s="68"/>
      <c r="F24" s="31"/>
      <c r="G24" s="76"/>
      <c r="H24" s="48"/>
      <c r="I24" s="77">
        <f t="shared" si="0"/>
        <v>0</v>
      </c>
      <c r="J24" s="5"/>
      <c r="K24" s="5"/>
      <c r="L24" s="5"/>
      <c r="M24" s="5"/>
      <c r="N24" s="5"/>
      <c r="O24" s="5"/>
    </row>
    <row r="25" spans="1:15" s="73" customFormat="1">
      <c r="A25" s="135"/>
      <c r="B25" s="135"/>
      <c r="C25" s="135"/>
      <c r="D25" s="135"/>
      <c r="E25" s="68"/>
      <c r="F25" s="31"/>
      <c r="G25" s="76"/>
      <c r="H25" s="48"/>
      <c r="I25" s="77">
        <f t="shared" si="0"/>
        <v>0</v>
      </c>
      <c r="J25" s="5"/>
      <c r="K25" s="5"/>
      <c r="L25" s="5"/>
      <c r="M25" s="5"/>
      <c r="N25" s="5"/>
      <c r="O25" s="5"/>
    </row>
    <row r="26" spans="1:15" s="73" customFormat="1">
      <c r="A26" s="135"/>
      <c r="B26" s="135"/>
      <c r="C26" s="135"/>
      <c r="D26" s="135"/>
      <c r="E26" s="68"/>
      <c r="F26" s="31"/>
      <c r="G26" s="76"/>
      <c r="H26" s="48"/>
      <c r="I26" s="77">
        <f t="shared" si="0"/>
        <v>0</v>
      </c>
      <c r="J26" s="5"/>
      <c r="K26" s="5"/>
      <c r="L26" s="5"/>
      <c r="M26" s="5"/>
      <c r="N26" s="5"/>
      <c r="O26" s="5"/>
    </row>
    <row r="27" spans="1:15" s="73" customFormat="1">
      <c r="A27" s="135"/>
      <c r="B27" s="135"/>
      <c r="C27" s="135"/>
      <c r="D27" s="135"/>
      <c r="E27" s="68"/>
      <c r="F27" s="31"/>
      <c r="G27" s="76"/>
      <c r="H27" s="48"/>
      <c r="I27" s="77">
        <f t="shared" si="0"/>
        <v>0</v>
      </c>
      <c r="J27" s="5"/>
      <c r="K27" s="5"/>
      <c r="L27" s="5"/>
      <c r="M27" s="5"/>
      <c r="N27" s="5"/>
      <c r="O27" s="5"/>
    </row>
    <row r="28" spans="1:15" s="73" customFormat="1">
      <c r="A28" s="135"/>
      <c r="B28" s="135"/>
      <c r="C28" s="135"/>
      <c r="D28" s="135"/>
      <c r="E28" s="68"/>
      <c r="F28" s="31"/>
      <c r="G28" s="76"/>
      <c r="H28" s="48"/>
      <c r="I28" s="77">
        <f t="shared" si="0"/>
        <v>0</v>
      </c>
      <c r="J28" s="5"/>
      <c r="K28" s="5"/>
      <c r="L28" s="5"/>
      <c r="M28" s="5"/>
      <c r="N28" s="5"/>
      <c r="O28" s="5"/>
    </row>
    <row r="29" spans="1:15" s="73" customFormat="1"/>
    <row r="30" spans="1:15" s="73" customFormat="1">
      <c r="G30" s="133" t="s">
        <v>100</v>
      </c>
      <c r="H30" s="133"/>
      <c r="I30" s="78">
        <v>0</v>
      </c>
    </row>
    <row r="31" spans="1:15" s="73" customFormat="1">
      <c r="G31" s="133" t="s">
        <v>101</v>
      </c>
      <c r="H31" s="133"/>
      <c r="I31" s="78">
        <f>-H7-H8</f>
        <v>0</v>
      </c>
    </row>
    <row r="32" spans="1:15" s="73" customFormat="1" ht="17.25" customHeight="1">
      <c r="G32" s="134" t="s">
        <v>102</v>
      </c>
      <c r="H32" s="134"/>
      <c r="I32" s="79">
        <f>+I30+I31</f>
        <v>0</v>
      </c>
    </row>
  </sheetData>
  <mergeCells count="27">
    <mergeCell ref="G31:H31"/>
    <mergeCell ref="G32:H32"/>
    <mergeCell ref="A20:D20"/>
    <mergeCell ref="A21:D21"/>
    <mergeCell ref="A22:D22"/>
    <mergeCell ref="A28:D28"/>
    <mergeCell ref="G30:H30"/>
    <mergeCell ref="A23:D23"/>
    <mergeCell ref="A24:D24"/>
    <mergeCell ref="A25:D25"/>
    <mergeCell ref="A26:D26"/>
    <mergeCell ref="A27:D27"/>
    <mergeCell ref="A15:D15"/>
    <mergeCell ref="A17:E17"/>
    <mergeCell ref="G17:I17"/>
    <mergeCell ref="A18:D18"/>
    <mergeCell ref="A19:D19"/>
    <mergeCell ref="A11:E11"/>
    <mergeCell ref="G11:I11"/>
    <mergeCell ref="A12:D12"/>
    <mergeCell ref="A13:D13"/>
    <mergeCell ref="A14:D14"/>
    <mergeCell ref="C1:I1"/>
    <mergeCell ref="C3:I3"/>
    <mergeCell ref="A6:G6"/>
    <mergeCell ref="B7:G7"/>
    <mergeCell ref="B8:G8"/>
  </mergeCells>
  <phoneticPr fontId="33" type="noConversion"/>
  <printOptions horizontalCentered="1"/>
  <pageMargins left="0.59027777777777801" right="0.59027777777777801" top="0.59027777777777801" bottom="0.59097222222222201" header="0.511811023622047" footer="0"/>
  <pageSetup paperSize="9" orientation="landscape" horizontalDpi="300" verticalDpi="300"/>
  <headerFooter differentFirst="1">
    <firstFooter>&amp;C&amp;"Times New Roman,Normal"&amp;12&amp;Kffffff&amp;A</first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"/>
  <sheetViews>
    <sheetView showGridLines="0" tabSelected="1" zoomScaleNormal="100" workbookViewId="0">
      <selection activeCell="H30" sqref="H30"/>
    </sheetView>
  </sheetViews>
  <sheetFormatPr baseColWidth="10" defaultColWidth="13.42578125" defaultRowHeight="17.25"/>
  <cols>
    <col min="1" max="1" width="15.42578125" style="1" customWidth="1"/>
    <col min="2" max="2" width="15.5703125" style="1" customWidth="1"/>
    <col min="3" max="3" width="36.85546875" style="1" customWidth="1"/>
    <col min="4" max="4" width="26.28515625" style="1" customWidth="1"/>
    <col min="5" max="5" width="21.7109375" style="1" customWidth="1"/>
    <col min="6" max="16384" width="13.42578125" style="1"/>
  </cols>
  <sheetData>
    <row r="1" spans="1:6" ht="26.25" customHeight="1">
      <c r="C1" s="108" t="s">
        <v>0</v>
      </c>
      <c r="D1" s="108"/>
      <c r="E1" s="108"/>
    </row>
    <row r="2" spans="1:6" ht="7.5" customHeight="1">
      <c r="C2" s="27"/>
      <c r="D2" s="27"/>
      <c r="E2" s="27"/>
    </row>
    <row r="3" spans="1:6" ht="18" customHeight="1">
      <c r="C3" s="109" t="s">
        <v>266</v>
      </c>
      <c r="D3" s="109"/>
      <c r="E3" s="109"/>
    </row>
    <row r="4" spans="1:6" s="73" customFormat="1">
      <c r="A4" s="59"/>
      <c r="B4" s="59"/>
      <c r="C4" s="59"/>
      <c r="D4" s="59"/>
      <c r="E4" s="59"/>
      <c r="F4" s="5"/>
    </row>
    <row r="5" spans="1:6" s="73" customFormat="1" ht="17.25" customHeight="1">
      <c r="A5" s="136" t="s">
        <v>231</v>
      </c>
      <c r="B5" s="136"/>
      <c r="C5" s="137"/>
      <c r="D5" s="137"/>
      <c r="E5" s="71"/>
      <c r="F5" s="5"/>
    </row>
    <row r="6" spans="1:6" s="73" customFormat="1" ht="17.25" customHeight="1">
      <c r="A6" s="136" t="s">
        <v>232</v>
      </c>
      <c r="B6" s="136"/>
      <c r="C6" s="80"/>
      <c r="D6" s="81"/>
      <c r="E6" s="71"/>
      <c r="F6" s="5"/>
    </row>
    <row r="7" spans="1:6" s="73" customFormat="1">
      <c r="A7" s="71"/>
      <c r="B7" s="71"/>
      <c r="C7" s="71"/>
      <c r="D7" s="71"/>
      <c r="E7" s="71"/>
      <c r="F7" s="5"/>
    </row>
    <row r="8" spans="1:6" s="73" customFormat="1" ht="17.25" customHeight="1">
      <c r="A8" s="138" t="s">
        <v>233</v>
      </c>
      <c r="B8" s="138"/>
      <c r="C8" s="138"/>
      <c r="D8" s="138"/>
      <c r="E8" s="138"/>
    </row>
    <row r="9" spans="1:6" s="73" customFormat="1" ht="17.25" customHeight="1">
      <c r="A9" s="82" t="s">
        <v>234</v>
      </c>
      <c r="B9" s="82" t="s">
        <v>235</v>
      </c>
      <c r="C9" s="139" t="s">
        <v>39</v>
      </c>
      <c r="D9" s="139"/>
      <c r="E9" s="83" t="s">
        <v>101</v>
      </c>
    </row>
    <row r="10" spans="1:6" s="73" customFormat="1" ht="17.25" customHeight="1">
      <c r="A10" s="140">
        <v>162</v>
      </c>
      <c r="B10" s="85">
        <v>2</v>
      </c>
      <c r="C10" s="141" t="s">
        <v>236</v>
      </c>
      <c r="D10" s="141"/>
      <c r="E10" s="86">
        <f>+RECOLLIDA!I92</f>
        <v>0</v>
      </c>
    </row>
    <row r="11" spans="1:6" s="73" customFormat="1" ht="17.25" customHeight="1">
      <c r="A11" s="140"/>
      <c r="B11" s="85">
        <v>2</v>
      </c>
      <c r="C11" s="141" t="s">
        <v>237</v>
      </c>
      <c r="D11" s="141"/>
      <c r="E11" s="86">
        <f>+DEIXALLERIA!I56+COMPOSTATGE!I38+CAMPANYES!I22+'ALTRES DESPESES'!I31</f>
        <v>0</v>
      </c>
    </row>
    <row r="12" spans="1:6" s="73" customFormat="1" ht="17.25" customHeight="1">
      <c r="A12" s="140"/>
      <c r="B12" s="85">
        <v>2</v>
      </c>
      <c r="C12" s="141" t="s">
        <v>238</v>
      </c>
      <c r="D12" s="141"/>
      <c r="E12" s="86">
        <f>+TRACTAMENT!I51</f>
        <v>0</v>
      </c>
    </row>
    <row r="13" spans="1:6" s="73" customFormat="1" ht="17.25" customHeight="1">
      <c r="A13" s="142" t="s">
        <v>239</v>
      </c>
      <c r="B13" s="142"/>
      <c r="C13" s="142"/>
      <c r="D13" s="142"/>
      <c r="E13" s="87">
        <f>SUM(E10:E12)</f>
        <v>0</v>
      </c>
    </row>
    <row r="14" spans="1:6" s="73" customFormat="1">
      <c r="A14" s="88"/>
      <c r="B14" s="88"/>
      <c r="C14" s="143" t="s">
        <v>240</v>
      </c>
      <c r="D14" s="143"/>
      <c r="E14" s="89" t="e">
        <f>+E13/C6</f>
        <v>#DIV/0!</v>
      </c>
    </row>
    <row r="15" spans="1:6" s="73" customFormat="1">
      <c r="A15" s="55"/>
      <c r="B15" s="55"/>
      <c r="C15" s="55"/>
      <c r="D15" s="55"/>
      <c r="E15" s="55"/>
    </row>
    <row r="16" spans="1:6" s="73" customFormat="1" ht="17.25" customHeight="1">
      <c r="A16" s="138" t="s">
        <v>241</v>
      </c>
      <c r="B16" s="138"/>
      <c r="C16" s="138"/>
      <c r="D16" s="138"/>
      <c r="E16" s="138"/>
    </row>
    <row r="17" spans="1:6" s="73" customFormat="1" ht="17.25" customHeight="1">
      <c r="A17" s="82" t="s">
        <v>234</v>
      </c>
      <c r="B17" s="82" t="s">
        <v>235</v>
      </c>
      <c r="C17" s="139" t="s">
        <v>39</v>
      </c>
      <c r="D17" s="139"/>
      <c r="E17" s="83" t="s">
        <v>100</v>
      </c>
    </row>
    <row r="18" spans="1:6" s="73" customFormat="1" ht="17.25" customHeight="1">
      <c r="A18" s="84">
        <v>30</v>
      </c>
      <c r="B18" s="85">
        <v>3</v>
      </c>
      <c r="C18" s="141" t="s">
        <v>242</v>
      </c>
      <c r="D18" s="141"/>
      <c r="E18" s="90"/>
    </row>
    <row r="19" spans="1:6" s="73" customFormat="1" ht="17.25" customHeight="1">
      <c r="A19" s="84">
        <v>46</v>
      </c>
      <c r="B19" s="85">
        <v>4</v>
      </c>
      <c r="C19" s="141" t="s">
        <v>243</v>
      </c>
      <c r="D19" s="141"/>
      <c r="E19" s="86">
        <f>+RECOLLIDA!I91+TRACTAMENT!I50+DEIXALLERIA!I55+COMPOSTATGE!I37+CAMPANYES!I21</f>
        <v>0</v>
      </c>
    </row>
    <row r="20" spans="1:6" s="73" customFormat="1" ht="17.25" customHeight="1">
      <c r="A20" s="84">
        <v>46</v>
      </c>
      <c r="B20" s="85">
        <v>4</v>
      </c>
      <c r="C20" s="141" t="s">
        <v>244</v>
      </c>
      <c r="D20" s="141"/>
      <c r="E20" s="90"/>
      <c r="F20" s="5"/>
    </row>
    <row r="21" spans="1:6" s="73" customFormat="1" ht="17.25" customHeight="1">
      <c r="A21" s="142" t="s">
        <v>245</v>
      </c>
      <c r="B21" s="142"/>
      <c r="C21" s="142"/>
      <c r="D21" s="142"/>
      <c r="E21" s="87">
        <f>SUM(E18:E20)</f>
        <v>0</v>
      </c>
      <c r="F21" s="5"/>
    </row>
    <row r="22" spans="1:6" s="73" customFormat="1">
      <c r="A22" s="59"/>
      <c r="B22" s="59"/>
      <c r="C22" s="59"/>
      <c r="D22" s="59"/>
      <c r="E22" s="59"/>
      <c r="F22" s="5"/>
    </row>
    <row r="23" spans="1:6" s="73" customFormat="1">
      <c r="A23" s="59"/>
      <c r="B23" s="59"/>
      <c r="C23" s="59"/>
      <c r="D23" s="59"/>
      <c r="E23" s="59"/>
      <c r="F23" s="5"/>
    </row>
    <row r="24" spans="1:6" s="73" customFormat="1">
      <c r="A24" s="55"/>
      <c r="B24" s="1">
        <f>-RECOLLIDA!I93</f>
        <v>0</v>
      </c>
      <c r="C24" s="1" t="s">
        <v>246</v>
      </c>
      <c r="D24" s="91" t="s">
        <v>241</v>
      </c>
      <c r="E24" s="87">
        <f>+E21</f>
        <v>0</v>
      </c>
    </row>
    <row r="25" spans="1:6" s="73" customFormat="1">
      <c r="A25" s="55"/>
      <c r="B25" s="1">
        <f>-TRACTAMENT!I52</f>
        <v>0</v>
      </c>
      <c r="C25" s="1" t="s">
        <v>247</v>
      </c>
      <c r="D25" s="91" t="s">
        <v>233</v>
      </c>
      <c r="E25" s="87">
        <f>+E13</f>
        <v>0</v>
      </c>
    </row>
    <row r="26" spans="1:6" s="73" customFormat="1">
      <c r="A26" s="55"/>
      <c r="B26" s="1">
        <f>-DEIXALLERIA!I57</f>
        <v>0</v>
      </c>
      <c r="C26" s="1" t="s">
        <v>248</v>
      </c>
      <c r="D26" s="92" t="s">
        <v>249</v>
      </c>
      <c r="E26" s="93">
        <f>+E24+E25</f>
        <v>0</v>
      </c>
    </row>
    <row r="27" spans="1:6">
      <c r="B27" s="1">
        <f>-COMPOSTATGE!I39</f>
        <v>0</v>
      </c>
      <c r="C27" s="1" t="s">
        <v>250</v>
      </c>
    </row>
    <row r="28" spans="1:6">
      <c r="B28" s="1">
        <f>-CAMPANYES!I23</f>
        <v>0</v>
      </c>
      <c r="C28" s="1" t="s">
        <v>251</v>
      </c>
    </row>
    <row r="29" spans="1:6">
      <c r="B29" s="1">
        <f>-'ALTRES DESPESES'!I32</f>
        <v>0</v>
      </c>
      <c r="C29" s="1" t="s">
        <v>186</v>
      </c>
    </row>
  </sheetData>
  <mergeCells count="19">
    <mergeCell ref="C19:D19"/>
    <mergeCell ref="C20:D20"/>
    <mergeCell ref="A21:D21"/>
    <mergeCell ref="A13:D13"/>
    <mergeCell ref="C14:D14"/>
    <mergeCell ref="A16:E16"/>
    <mergeCell ref="C17:D17"/>
    <mergeCell ref="C18:D18"/>
    <mergeCell ref="A8:E8"/>
    <mergeCell ref="C9:D9"/>
    <mergeCell ref="A10:A12"/>
    <mergeCell ref="C10:D10"/>
    <mergeCell ref="C11:D11"/>
    <mergeCell ref="C12:D12"/>
    <mergeCell ref="C1:E1"/>
    <mergeCell ref="C3:E3"/>
    <mergeCell ref="A5:B5"/>
    <mergeCell ref="C5:D5"/>
    <mergeCell ref="A6:B6"/>
  </mergeCells>
  <printOptions horizontalCentered="1"/>
  <pageMargins left="0.59027777777777801" right="0.59027777777777801" top="0.59097222222222201" bottom="0.59027777777777801" header="0" footer="0.511811023622047"/>
  <pageSetup paperSize="9" orientation="landscape" horizontalDpi="300" verticalDpi="300"/>
  <headerFooter differentFirst="1">
    <firstHeader>&amp;C&amp;"Times New Roman,Normal"&amp;12&amp;Kffffff&amp;A</first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INTRODUCCIÓ</vt:lpstr>
      <vt:lpstr>RECOLLIDA</vt:lpstr>
      <vt:lpstr>TRACTAMENT</vt:lpstr>
      <vt:lpstr>DEIXALLERIA</vt:lpstr>
      <vt:lpstr>COMPOSTATGE</vt:lpstr>
      <vt:lpstr>CAMPANYES</vt:lpstr>
      <vt:lpstr>ALTRES DESPESES</vt:lpstr>
      <vt:lpstr>PRESSUPOST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Marc Portella</cp:lastModifiedBy>
  <cp:revision>180</cp:revision>
  <cp:lastPrinted>2024-08-28T13:22:31Z</cp:lastPrinted>
  <dcterms:created xsi:type="dcterms:W3CDTF">2021-08-06T07:09:21Z</dcterms:created>
  <dcterms:modified xsi:type="dcterms:W3CDTF">2025-08-13T10:16:52Z</dcterms:modified>
  <dc:language>ca-ES</dc:language>
</cp:coreProperties>
</file>